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rvat\Desktop\Financijski plan 2026\Poslano na UV_2026\"/>
    </mc:Choice>
  </mc:AlternateContent>
  <xr:revisionPtr revIDLastSave="0" documentId="13_ncr:1_{673283F7-FA72-4245-A827-7F1CD65ECD8A}" xr6:coauthVersionLast="47" xr6:coauthVersionMax="47" xr10:uidLastSave="{00000000-0000-0000-0000-000000000000}"/>
  <bookViews>
    <workbookView xWindow="-120" yWindow="-120" windowWidth="29040" windowHeight="15720" tabRatio="801" activeTab="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financiranja-ekonomska'!$A$1:$G$13</definedName>
    <definedName name="_xlnm.Print_Area" localSheetId="5">' Račun financiranja-izvori'!$B$1:$G$11</definedName>
    <definedName name="_xlnm.Print_Area" localSheetId="1">' Račun prihoda i rashoda-ekonom'!$A$1:$G$27</definedName>
    <definedName name="_xlnm.Print_Area" localSheetId="2">' Račun prihoda i rashoda-izvori'!$B$1:$G$39</definedName>
    <definedName name="_xlnm.Print_Area" localSheetId="3">' Račun rashoda-funkcija'!$B$1:$G$9</definedName>
    <definedName name="_xlnm.Print_Area" localSheetId="6">'POSEBNI DIO'!$A$2:$G$16</definedName>
    <definedName name="_xlnm.Print_Area" localSheetId="0">SAŽETAK!$A$1:$J$29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6" i="7" l="1"/>
  <c r="C115" i="7" l="1"/>
  <c r="C112" i="7" s="1"/>
  <c r="C156" i="7" s="1"/>
  <c r="C123" i="7"/>
  <c r="C43" i="7"/>
  <c r="C40" i="7" s="1"/>
  <c r="C131" i="7"/>
  <c r="E156" i="7"/>
  <c r="C10" i="7"/>
  <c r="E28" i="7"/>
  <c r="E96" i="7"/>
  <c r="E80" i="7"/>
  <c r="F21" i="7"/>
  <c r="G21" i="7"/>
  <c r="E21" i="7"/>
  <c r="D123" i="7"/>
  <c r="D115" i="7"/>
  <c r="D112" i="7" l="1"/>
  <c r="G88" i="3" l="1"/>
  <c r="G85" i="3"/>
  <c r="G69" i="3"/>
  <c r="G59" i="3"/>
  <c r="G53" i="3"/>
  <c r="G48" i="3"/>
  <c r="G40" i="3"/>
  <c r="G39" i="3" s="1"/>
  <c r="G29" i="3"/>
  <c r="G22" i="3"/>
  <c r="G21" i="3" s="1"/>
  <c r="G25" i="3"/>
  <c r="G10" i="3"/>
  <c r="G8" i="3" l="1"/>
  <c r="G38" i="3"/>
  <c r="G84" i="3"/>
  <c r="G80" i="3" s="1"/>
  <c r="G47" i="3"/>
  <c r="G25" i="9"/>
  <c r="F25" i="9"/>
  <c r="E25" i="9"/>
  <c r="G6" i="9"/>
  <c r="F6" i="9"/>
  <c r="E6" i="9"/>
  <c r="C25" i="9"/>
  <c r="C6" i="9"/>
  <c r="J88" i="3"/>
  <c r="J85" i="3"/>
  <c r="J76" i="3"/>
  <c r="J75" i="3"/>
  <c r="J69" i="3"/>
  <c r="J59" i="3"/>
  <c r="J53" i="3"/>
  <c r="J48" i="3"/>
  <c r="J47" i="3"/>
  <c r="J39" i="3"/>
  <c r="J38" i="3"/>
  <c r="I88" i="3"/>
  <c r="I85" i="3"/>
  <c r="I76" i="3"/>
  <c r="I75" i="3" s="1"/>
  <c r="I69" i="3"/>
  <c r="I59" i="3"/>
  <c r="I53" i="3"/>
  <c r="I48" i="3"/>
  <c r="I39" i="3"/>
  <c r="H69" i="3"/>
  <c r="H85" i="3"/>
  <c r="H88" i="3"/>
  <c r="H76" i="3"/>
  <c r="H75" i="3" s="1"/>
  <c r="H48" i="3"/>
  <c r="H53" i="3"/>
  <c r="H59" i="3"/>
  <c r="H39" i="3"/>
  <c r="I47" i="3" l="1"/>
  <c r="I38" i="3" s="1"/>
  <c r="I37" i="3" s="1"/>
  <c r="H47" i="3"/>
  <c r="H38" i="3" s="1"/>
  <c r="H37" i="3" s="1"/>
  <c r="G37" i="3"/>
  <c r="H84" i="3"/>
  <c r="H80" i="3" s="1"/>
  <c r="I84" i="3"/>
  <c r="I80" i="3" s="1"/>
  <c r="J84" i="3"/>
  <c r="J80" i="3" s="1"/>
  <c r="J37" i="3"/>
  <c r="I9" i="3"/>
  <c r="J29" i="3"/>
  <c r="I29" i="3"/>
  <c r="H29" i="3"/>
  <c r="H9" i="3"/>
  <c r="J22" i="3"/>
  <c r="I22" i="3"/>
  <c r="H22" i="3"/>
  <c r="J15" i="1" l="1"/>
  <c r="I15" i="1"/>
  <c r="H15" i="1"/>
  <c r="F15" i="1"/>
  <c r="F14" i="1"/>
  <c r="F11" i="1"/>
  <c r="G14" i="1"/>
  <c r="G11" i="1"/>
  <c r="J11" i="1"/>
  <c r="I11" i="1"/>
  <c r="H11" i="1"/>
  <c r="J14" i="1"/>
  <c r="I14" i="1"/>
  <c r="H14" i="1"/>
</calcChain>
</file>

<file path=xl/sharedStrings.xml><?xml version="1.0" encoding="utf-8"?>
<sst xmlns="http://schemas.openxmlformats.org/spreadsheetml/2006/main" count="395" uniqueCount="196">
  <si>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</si>
  <si>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</si>
  <si>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</si>
  <si>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</si>
  <si>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</si>
  <si>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</si>
  <si>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</si>
  <si>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</si>
  <si>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</si>
  <si>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</si>
  <si>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</si>
  <si>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</si>
  <si>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</si>
  <si>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</si>
  <si>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</si>
  <si>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</si>
  <si>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</si>
  <si>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</si>
  <si>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</si>
  <si>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</si>
  <si>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</si>
  <si>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</si>
  <si>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</si>
  <si>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</si>
  <si>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</si>
  <si>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</si>
  <si>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</si>
  <si>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</si>
  <si>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</si>
  <si>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</si>
  <si>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</si>
  <si>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</si>
  <si>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</si>
  <si>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</si>
  <si>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</si>
  <si>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</si>
  <si>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</si>
  <si>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</si>
  <si>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</si>
  <si>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</si>
  <si>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</si>
  <si>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</si>
  <si>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RAZRED I NAZIV</t>
  </si>
  <si>
    <t>Razred/
skupina</t>
  </si>
  <si>
    <t>Razred i naziv</t>
  </si>
  <si>
    <t>NAZIV</t>
  </si>
  <si>
    <t>Opći prihodi i primici</t>
  </si>
  <si>
    <t>Sredstva učešća za pomoći</t>
  </si>
  <si>
    <t>Doprinosi</t>
  </si>
  <si>
    <t>Doprinosi za mirovinsko osiguranje</t>
  </si>
  <si>
    <t>Vlastiti prihodi</t>
  </si>
  <si>
    <t>ŠIFRA</t>
  </si>
  <si>
    <t>PLAN 
2026</t>
  </si>
  <si>
    <t>PROJEKCIJA 
2027</t>
  </si>
  <si>
    <t>PROJEKCIJA
2028</t>
  </si>
  <si>
    <t>FINANCIJSKI PLAN PRORAČUNSKOG KORISNIKA DRŽAVNOG PRORAČUNA
 ZA GODINU 2026. I PROJEKCIJE ZA GODINE 2027. I 2028.</t>
  </si>
  <si>
    <t>TEKUĆI PLAN 
2025</t>
  </si>
  <si>
    <t>IZVRŠENJE 
2024</t>
  </si>
  <si>
    <t>Pomoći od inozemnih vlada</t>
  </si>
  <si>
    <t>Tekuće pomoći od inozemnih vlada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</si>
  <si>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</si>
  <si>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</si>
  <si>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</si>
  <si>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</si>
  <si>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</si>
  <si>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prostojbi po posebnim propisima i naknada</t>
  </si>
  <si>
    <t>Prihodi po posebnim propisima</t>
  </si>
  <si>
    <t>Ostali nespomenuti prihodi</t>
  </si>
  <si>
    <t>Prihodi od prodaje proizvoda i robe te pruženih usluga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</si>
  <si>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</si>
  <si>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</si>
  <si>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</si>
  <si>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</si>
  <si>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</si>
  <si>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</si>
  <si>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</si>
  <si>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nabavu nefinancijske imovine</t>
  </si>
  <si>
    <t>Plaće (Bruto)</t>
  </si>
  <si>
    <t>Plaće za redovan rad</t>
  </si>
  <si>
    <t>Plaće za prekovremeni rad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</si>
  <si>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</si>
  <si>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</si>
  <si>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</si>
  <si>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</si>
  <si>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</si>
  <si>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</si>
  <si>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</si>
  <si>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</si>
  <si>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</si>
  <si>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</si>
  <si>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</si>
  <si>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</si>
  <si>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</si>
  <si>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</si>
  <si>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</si>
  <si>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</si>
  <si>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</si>
  <si>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</si>
  <si>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</si>
  <si>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</si>
  <si>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</si>
  <si>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</si>
  <si>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</si>
  <si>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</si>
  <si>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</si>
  <si>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</si>
  <si>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</si>
  <si>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</si>
  <si>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</si>
  <si>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</si>
  <si>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</si>
  <si>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</si>
  <si>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 xml:space="preserve">Negativne tečajne razlike </t>
  </si>
  <si>
    <t>Zatezne kamate</t>
  </si>
  <si>
    <t>Nematerijalna imovina</t>
  </si>
  <si>
    <t>Ostala prava</t>
  </si>
  <si>
    <t>Rashodi za nabavu proizvedene dugotrajne imovine</t>
  </si>
  <si>
    <t>Postrojenja i oprema</t>
  </si>
  <si>
    <t xml:space="preserve">Uredska oprema i namještaj </t>
  </si>
  <si>
    <t>Sportska i glazbena oprema</t>
  </si>
  <si>
    <t>Knjige, umjetnička djela i ostale izložbene vrijednosti</t>
  </si>
  <si>
    <t>Knjige</t>
  </si>
  <si>
    <t>Muzejski izlošci i predmeti prirodnih rijetkosti</t>
  </si>
  <si>
    <t>Nematerijalna proizvedena imovina</t>
  </si>
  <si>
    <t>Umjetnička, literarna i znanstvena djela</t>
  </si>
  <si>
    <t>PROJEKCIJA 2027</t>
  </si>
  <si>
    <t>Razred/skupina</t>
  </si>
  <si>
    <t xml:space="preserve"> PLAN 2026</t>
  </si>
  <si>
    <t>PROJEKCIJA 2028</t>
  </si>
  <si>
    <t>TEKUĆI PLAN 2025</t>
  </si>
  <si>
    <t>Prihodi od prodaje roba i usluga</t>
  </si>
  <si>
    <t>Kazne, upravne mjere i ostali prihodi</t>
  </si>
  <si>
    <t>Ostali prihodi</t>
  </si>
  <si>
    <t>082</t>
  </si>
  <si>
    <t>0820</t>
  </si>
  <si>
    <t>08</t>
  </si>
  <si>
    <t>Rekreacija, kultura i religija</t>
  </si>
  <si>
    <t>Službe kulture</t>
  </si>
  <si>
    <t>Prihodi za posebne namjene</t>
  </si>
  <si>
    <t>Ostali prihodi za posebne namjene</t>
  </si>
  <si>
    <t>Pomoći</t>
  </si>
  <si>
    <t>Ostale pomoći i darovnice</t>
  </si>
  <si>
    <t>Donacije</t>
  </si>
  <si>
    <t>HRVATSKI ŠPORTSKI MUZEJ</t>
  </si>
  <si>
    <t>1.</t>
  </si>
  <si>
    <t>Otkup muzejske građe</t>
  </si>
  <si>
    <t>Muzejska djelatnost</t>
  </si>
  <si>
    <t xml:space="preserve">Rashodi za nabavu proizvedene dugotrajne imovine </t>
  </si>
  <si>
    <t xml:space="preserve">2. </t>
  </si>
  <si>
    <t>Otkup knjižne građe i publikacija iz područja sporta</t>
  </si>
  <si>
    <t>Otkup knjiga</t>
  </si>
  <si>
    <t xml:space="preserve">3. </t>
  </si>
  <si>
    <t>Preventivna zaštita građe i uvez Sportskih novosti</t>
  </si>
  <si>
    <t>4.</t>
  </si>
  <si>
    <t>Digitalizacija fotografija i identifikacija sadržaja</t>
  </si>
  <si>
    <t>Digitalizacija arhivske, knjižnične i muzejske građe</t>
  </si>
  <si>
    <t>Uredska oprema i namještaj</t>
  </si>
  <si>
    <t>5.</t>
  </si>
  <si>
    <t>Digitalizacija knjižne građe</t>
  </si>
  <si>
    <t>Muzeji i galerije</t>
  </si>
  <si>
    <t>6.</t>
  </si>
  <si>
    <t>Izložbe iz vlastitog fundusa</t>
  </si>
  <si>
    <t>Muzejska djelatnost/Izložba iz fundusa</t>
  </si>
  <si>
    <t>Usluge telefona, interneta, pošte i prijevoza</t>
  </si>
  <si>
    <t>7.</t>
  </si>
  <si>
    <t xml:space="preserve">Živući postav </t>
  </si>
  <si>
    <t>8.</t>
  </si>
  <si>
    <t>Europska kulturna ruta za sport (ECROS)</t>
  </si>
  <si>
    <t>Međunarodna kulturna suradnja</t>
  </si>
  <si>
    <t>Godišnja članarina osnivača rute</t>
  </si>
  <si>
    <t>9.</t>
  </si>
  <si>
    <t>Radionice</t>
  </si>
  <si>
    <t>10.</t>
  </si>
  <si>
    <t>Izrada baze sportskih fotoreportera</t>
  </si>
  <si>
    <t>11.</t>
  </si>
  <si>
    <t>Publikacije Hrvatskog športskog muzeja</t>
  </si>
  <si>
    <t>Monografije u kulturi i umjetnosti</t>
  </si>
  <si>
    <t>12.</t>
  </si>
  <si>
    <t>Prilagodbe mrežnih stranica Hrvatskog športskog muzeja</t>
  </si>
  <si>
    <t>Informatizacija</t>
  </si>
  <si>
    <t>13.</t>
  </si>
  <si>
    <t>Časopis "Povijest hrvatskoga sporta"</t>
  </si>
  <si>
    <t>Časopisi</t>
  </si>
  <si>
    <t>14.</t>
  </si>
  <si>
    <t>Otvorenje stalnog postava</t>
  </si>
  <si>
    <t>UKUPNO</t>
  </si>
  <si>
    <t>15.</t>
  </si>
  <si>
    <t>Restauracija</t>
  </si>
  <si>
    <t xml:space="preserve">16. </t>
  </si>
  <si>
    <t>Zaštita knjižne građe</t>
  </si>
  <si>
    <t>17.</t>
  </si>
  <si>
    <t>Podcast serijal "Iz prve noge"</t>
  </si>
  <si>
    <t>18.</t>
  </si>
  <si>
    <t>Mjesečni newsletter HŠM-a</t>
  </si>
  <si>
    <t>19.</t>
  </si>
  <si>
    <t>Modernizacija i implementacija informatičkog sustava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</si>
</sst>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7" fillId="0" borderId="0"/>
    <xf numFmtId="0" fontId="3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22" fillId="12" borderId="0" applyNumberFormat="0" applyBorder="0" applyAlignment="0" applyProtection="0"/>
  </cellStyleXfs>
  <cellXfs count="30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3" xfId="0" quotePrefix="1" applyNumberFormat="1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right" wrapText="1"/>
    </xf>
    <xf numFmtId="4" fontId="9" fillId="0" borderId="3" xfId="0" applyNumberFormat="1" applyFont="1" applyBorder="1" applyAlignment="1">
      <alignment vertical="center"/>
    </xf>
    <xf numFmtId="4" fontId="9" fillId="3" borderId="3" xfId="0" applyNumberFormat="1" applyFont="1" applyFill="1" applyBorder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4" fontId="9" fillId="3" borderId="3" xfId="0" applyNumberFormat="1" applyFont="1" applyFill="1" applyBorder="1" applyAlignment="1">
      <alignment vertical="center" wrapText="1"/>
    </xf>
    <xf numFmtId="4" fontId="3" fillId="0" borderId="3" xfId="0" quotePrefix="1" applyNumberFormat="1" applyFont="1" applyBorder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20" fillId="0" borderId="3" xfId="0" applyNumberFormat="1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4" fontId="3" fillId="2" borderId="3" xfId="0" applyNumberFormat="1" applyFont="1" applyFill="1" applyBorder="1" applyAlignment="1">
      <alignment horizontal="right" wrapText="1"/>
    </xf>
    <xf numFmtId="0" fontId="20" fillId="0" borderId="3" xfId="0" applyFont="1" applyBorder="1" applyAlignment="1">
      <alignment vertical="top" wrapText="1"/>
    </xf>
    <xf numFmtId="0" fontId="20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vertical="top" wrapText="1"/>
    </xf>
    <xf numFmtId="0" fontId="20" fillId="0" borderId="3" xfId="0" applyFont="1" applyBorder="1" applyAlignment="1">
      <alignment horizontal="left" vertical="top" wrapText="1"/>
    </xf>
    <xf numFmtId="4" fontId="20" fillId="0" borderId="3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9" fillId="0" borderId="3" xfId="0" applyNumberFormat="1" applyFont="1" applyBorder="1"/>
    <xf numFmtId="4" fontId="3" fillId="0" borderId="3" xfId="0" applyNumberFormat="1" applyFont="1" applyBorder="1"/>
    <xf numFmtId="2" fontId="6" fillId="2" borderId="3" xfId="0" applyNumberFormat="1" applyFont="1" applyFill="1" applyBorder="1"/>
    <xf numFmtId="4" fontId="6" fillId="2" borderId="3" xfId="0" applyNumberFormat="1" applyFont="1" applyFill="1" applyBorder="1"/>
    <xf numFmtId="0" fontId="20" fillId="0" borderId="2" xfId="0" applyFont="1" applyBorder="1" applyAlignment="1">
      <alignment horizontal="center"/>
    </xf>
    <xf numFmtId="4" fontId="6" fillId="0" borderId="3" xfId="0" applyNumberFormat="1" applyFont="1" applyBorder="1"/>
    <xf numFmtId="4" fontId="3" fillId="2" borderId="3" xfId="0" applyNumberFormat="1" applyFont="1" applyFill="1" applyBorder="1"/>
    <xf numFmtId="2" fontId="3" fillId="2" borderId="3" xfId="0" applyNumberFormat="1" applyFont="1" applyFill="1" applyBorder="1"/>
    <xf numFmtId="2" fontId="20" fillId="0" borderId="3" xfId="0" applyNumberFormat="1" applyFont="1" applyBorder="1"/>
    <xf numFmtId="0" fontId="9" fillId="2" borderId="2" xfId="0" quotePrefix="1" applyFont="1" applyFill="1" applyBorder="1" applyAlignment="1">
      <alignment horizontal="left" vertical="center"/>
    </xf>
    <xf numFmtId="0" fontId="20" fillId="0" borderId="3" xfId="0" applyFont="1" applyBorder="1" applyAlignment="1">
      <alignment horizontal="center"/>
    </xf>
    <xf numFmtId="4" fontId="9" fillId="2" borderId="3" xfId="0" applyNumberFormat="1" applyFont="1" applyFill="1" applyBorder="1" applyAlignment="1">
      <alignment horizontal="right" wrapText="1"/>
    </xf>
    <xf numFmtId="4" fontId="11" fillId="2" borderId="3" xfId="0" applyNumberFormat="1" applyFont="1" applyFill="1" applyBorder="1" applyAlignment="1">
      <alignment wrapText="1"/>
    </xf>
    <xf numFmtId="4" fontId="11" fillId="2" borderId="3" xfId="0" applyNumberFormat="1" applyFont="1" applyFill="1" applyBorder="1" applyAlignment="1">
      <alignment horizontal="right" wrapText="1"/>
    </xf>
    <xf numFmtId="49" fontId="0" fillId="0" borderId="6" xfId="0" applyNumberFormat="1" applyBorder="1"/>
    <xf numFmtId="4" fontId="11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3" xfId="0" applyNumberFormat="1" applyBorder="1"/>
    <xf numFmtId="4" fontId="6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19" fillId="0" borderId="3" xfId="0" applyNumberFormat="1" applyFont="1" applyBorder="1" applyAlignment="1">
      <alignment vertical="top" wrapText="1"/>
    </xf>
    <xf numFmtId="4" fontId="6" fillId="2" borderId="3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20" fillId="0" borderId="7" xfId="0" applyNumberFormat="1" applyFont="1" applyBorder="1"/>
    <xf numFmtId="4" fontId="19" fillId="0" borderId="3" xfId="0" applyNumberFormat="1" applyFont="1" applyBorder="1" applyAlignment="1">
      <alignment horizontal="right" wrapText="1"/>
    </xf>
    <xf numFmtId="0" fontId="1" fillId="9" borderId="4" xfId="8" applyFont="1" applyBorder="1" applyAlignment="1">
      <alignment horizontal="left" vertical="center" wrapText="1"/>
    </xf>
    <xf numFmtId="4" fontId="1" fillId="9" borderId="4" xfId="8" applyNumberFormat="1" applyFont="1" applyBorder="1" applyAlignment="1">
      <alignment horizontal="right"/>
    </xf>
    <xf numFmtId="4" fontId="1" fillId="9" borderId="3" xfId="8" applyNumberFormat="1" applyFont="1" applyBorder="1" applyAlignment="1">
      <alignment horizontal="right"/>
    </xf>
    <xf numFmtId="0" fontId="17" fillId="9" borderId="4" xfId="8" applyBorder="1" applyAlignment="1">
      <alignment horizontal="left" vertical="center" wrapText="1"/>
    </xf>
    <xf numFmtId="4" fontId="17" fillId="9" borderId="4" xfId="8" applyNumberFormat="1" applyBorder="1" applyAlignment="1">
      <alignment horizontal="right"/>
    </xf>
    <xf numFmtId="4" fontId="17" fillId="9" borderId="3" xfId="8" applyNumberFormat="1" applyBorder="1" applyAlignment="1">
      <alignment horizontal="right"/>
    </xf>
    <xf numFmtId="0" fontId="17" fillId="9" borderId="3" xfId="8" applyBorder="1" applyAlignment="1">
      <alignment horizontal="left" vertical="center" wrapText="1"/>
    </xf>
    <xf numFmtId="0" fontId="1" fillId="6" borderId="4" xfId="5" applyFont="1" applyBorder="1" applyAlignment="1">
      <alignment horizontal="left" vertical="center" wrapText="1"/>
    </xf>
    <xf numFmtId="4" fontId="1" fillId="6" borderId="4" xfId="5" applyNumberFormat="1" applyFont="1" applyBorder="1" applyAlignment="1">
      <alignment horizontal="right"/>
    </xf>
    <xf numFmtId="4" fontId="1" fillId="6" borderId="3" xfId="5" applyNumberFormat="1" applyFont="1" applyBorder="1" applyAlignment="1">
      <alignment horizontal="right"/>
    </xf>
    <xf numFmtId="0" fontId="17" fillId="6" borderId="4" xfId="5" applyBorder="1" applyAlignment="1">
      <alignment horizontal="left" vertical="center" wrapText="1"/>
    </xf>
    <xf numFmtId="4" fontId="17" fillId="6" borderId="4" xfId="5" applyNumberFormat="1" applyBorder="1" applyAlignment="1">
      <alignment horizontal="right"/>
    </xf>
    <xf numFmtId="4" fontId="17" fillId="6" borderId="3" xfId="5" applyNumberFormat="1" applyBorder="1" applyAlignment="1">
      <alignment horizontal="right"/>
    </xf>
    <xf numFmtId="0" fontId="1" fillId="7" borderId="4" xfId="6" applyFont="1" applyBorder="1" applyAlignment="1">
      <alignment horizontal="left" vertical="center" wrapText="1"/>
    </xf>
    <xf numFmtId="4" fontId="1" fillId="7" borderId="4" xfId="6" applyNumberFormat="1" applyFont="1" applyBorder="1" applyAlignment="1">
      <alignment horizontal="right"/>
    </xf>
    <xf numFmtId="4" fontId="1" fillId="7" borderId="3" xfId="6" applyNumberFormat="1" applyFont="1" applyBorder="1" applyAlignment="1">
      <alignment horizontal="right"/>
    </xf>
    <xf numFmtId="0" fontId="17" fillId="7" borderId="4" xfId="6" applyBorder="1" applyAlignment="1">
      <alignment horizontal="left" vertical="center" wrapText="1"/>
    </xf>
    <xf numFmtId="4" fontId="17" fillId="7" borderId="4" xfId="6" applyNumberFormat="1" applyBorder="1" applyAlignment="1">
      <alignment horizontal="right"/>
    </xf>
    <xf numFmtId="4" fontId="17" fillId="7" borderId="3" xfId="6" applyNumberFormat="1" applyBorder="1" applyAlignment="1">
      <alignment horizontal="right"/>
    </xf>
    <xf numFmtId="0" fontId="1" fillId="5" borderId="4" xfId="9" applyFont="1" applyBorder="1" applyAlignment="1">
      <alignment horizontal="left" vertical="center" wrapText="1"/>
    </xf>
    <xf numFmtId="4" fontId="1" fillId="5" borderId="4" xfId="9" applyNumberFormat="1" applyFont="1" applyBorder="1" applyAlignment="1">
      <alignment horizontal="right"/>
    </xf>
    <xf numFmtId="4" fontId="1" fillId="5" borderId="3" xfId="9" applyNumberFormat="1" applyFont="1" applyBorder="1" applyAlignment="1">
      <alignment horizontal="right"/>
    </xf>
    <xf numFmtId="0" fontId="17" fillId="5" borderId="4" xfId="9" applyBorder="1" applyAlignment="1">
      <alignment horizontal="left" vertical="center" wrapText="1"/>
    </xf>
    <xf numFmtId="4" fontId="17" fillId="5" borderId="4" xfId="9" applyNumberFormat="1" applyBorder="1" applyAlignment="1">
      <alignment horizontal="right"/>
    </xf>
    <xf numFmtId="4" fontId="17" fillId="5" borderId="3" xfId="9" applyNumberFormat="1" applyBorder="1" applyAlignment="1">
      <alignment horizontal="right"/>
    </xf>
    <xf numFmtId="0" fontId="17" fillId="5" borderId="3" xfId="9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4" fontId="6" fillId="10" borderId="4" xfId="0" applyNumberFormat="1" applyFont="1" applyFill="1" applyBorder="1" applyAlignment="1">
      <alignment horizontal="right"/>
    </xf>
    <xf numFmtId="4" fontId="6" fillId="10" borderId="3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0" fontId="3" fillId="10" borderId="4" xfId="0" applyFont="1" applyFill="1" applyBorder="1" applyAlignment="1">
      <alignment horizontal="left" vertical="center" wrapText="1"/>
    </xf>
    <xf numFmtId="4" fontId="3" fillId="10" borderId="4" xfId="0" applyNumberFormat="1" applyFont="1" applyFill="1" applyBorder="1" applyAlignment="1">
      <alignment horizontal="right"/>
    </xf>
    <xf numFmtId="0" fontId="21" fillId="10" borderId="3" xfId="0" applyFont="1" applyFill="1" applyBorder="1" applyAlignment="1">
      <alignment horizontal="left" vertical="center" wrapText="1"/>
    </xf>
    <xf numFmtId="4" fontId="1" fillId="5" borderId="3" xfId="4" applyNumberFormat="1" applyFont="1" applyBorder="1" applyAlignment="1">
      <alignment vertical="center"/>
    </xf>
    <xf numFmtId="4" fontId="1" fillId="5" borderId="3" xfId="4" applyNumberFormat="1" applyFont="1" applyBorder="1"/>
    <xf numFmtId="0" fontId="17" fillId="5" borderId="4" xfId="4" applyBorder="1" applyAlignment="1">
      <alignment horizontal="left" vertical="center" wrapText="1"/>
    </xf>
    <xf numFmtId="4" fontId="17" fillId="5" borderId="3" xfId="4" applyNumberFormat="1" applyBorder="1"/>
    <xf numFmtId="0" fontId="17" fillId="5" borderId="3" xfId="4" applyBorder="1" applyAlignment="1">
      <alignment horizontal="left" vertical="center" wrapText="1"/>
    </xf>
    <xf numFmtId="0" fontId="17" fillId="5" borderId="3" xfId="4" applyBorder="1"/>
    <xf numFmtId="0" fontId="17" fillId="5" borderId="4" xfId="4" applyBorder="1"/>
    <xf numFmtId="0" fontId="17" fillId="5" borderId="3" xfId="4" applyBorder="1" applyAlignment="1">
      <alignment wrapText="1"/>
    </xf>
    <xf numFmtId="0" fontId="1" fillId="6" borderId="3" xfId="5" applyFont="1" applyBorder="1" applyAlignment="1">
      <alignment horizontal="left" wrapText="1"/>
    </xf>
    <xf numFmtId="4" fontId="1" fillId="6" borderId="3" xfId="5" applyNumberFormat="1" applyFont="1" applyBorder="1"/>
    <xf numFmtId="0" fontId="17" fillId="6" borderId="3" xfId="5" applyBorder="1" applyAlignment="1">
      <alignment horizontal="left"/>
    </xf>
    <xf numFmtId="4" fontId="17" fillId="6" borderId="3" xfId="5" applyNumberFormat="1" applyBorder="1"/>
    <xf numFmtId="0" fontId="17" fillId="6" borderId="3" xfId="5" applyBorder="1" applyAlignment="1">
      <alignment horizontal="left" vertical="center" wrapText="1"/>
    </xf>
    <xf numFmtId="0" fontId="17" fillId="6" borderId="3" xfId="5" applyBorder="1" applyAlignment="1">
      <alignment horizontal="left" wrapText="1"/>
    </xf>
    <xf numFmtId="0" fontId="1" fillId="7" borderId="4" xfId="10" applyFont="1" applyBorder="1" applyAlignment="1">
      <alignment horizontal="left" vertical="center" wrapText="1"/>
    </xf>
    <xf numFmtId="4" fontId="1" fillId="7" borderId="3" xfId="10" applyNumberFormat="1" applyFont="1" applyBorder="1"/>
    <xf numFmtId="0" fontId="17" fillId="7" borderId="4" xfId="10" applyBorder="1" applyAlignment="1">
      <alignment horizontal="left" vertical="center" wrapText="1"/>
    </xf>
    <xf numFmtId="4" fontId="17" fillId="7" borderId="3" xfId="10" applyNumberFormat="1" applyBorder="1"/>
    <xf numFmtId="0" fontId="1" fillId="4" borderId="3" xfId="3" applyFont="1" applyBorder="1" applyAlignment="1">
      <alignment horizontal="left" wrapText="1"/>
    </xf>
    <xf numFmtId="4" fontId="1" fillId="4" borderId="3" xfId="3" applyNumberFormat="1" applyFont="1" applyBorder="1"/>
    <xf numFmtId="0" fontId="17" fillId="4" borderId="4" xfId="3" applyBorder="1" applyAlignment="1">
      <alignment horizontal="left" vertical="center" wrapText="1"/>
    </xf>
    <xf numFmtId="4" fontId="17" fillId="4" borderId="3" xfId="3" applyNumberFormat="1" applyBorder="1"/>
    <xf numFmtId="0" fontId="17" fillId="4" borderId="3" xfId="3" applyBorder="1" applyAlignment="1">
      <alignment horizontal="left" vertical="center" wrapText="1"/>
    </xf>
    <xf numFmtId="0" fontId="17" fillId="4" borderId="3" xfId="3" applyBorder="1" applyAlignment="1">
      <alignment horizontal="left"/>
    </xf>
    <xf numFmtId="0" fontId="17" fillId="4" borderId="4" xfId="3" applyBorder="1" applyAlignment="1">
      <alignment horizontal="left"/>
    </xf>
    <xf numFmtId="0" fontId="19" fillId="11" borderId="3" xfId="0" applyFont="1" applyFill="1" applyBorder="1" applyAlignment="1">
      <alignment horizontal="left" vertical="center" wrapText="1"/>
    </xf>
    <xf numFmtId="4" fontId="19" fillId="11" borderId="3" xfId="0" applyNumberFormat="1" applyFont="1" applyFill="1" applyBorder="1"/>
    <xf numFmtId="4" fontId="1" fillId="11" borderId="3" xfId="0" applyNumberFormat="1" applyFont="1" applyFill="1" applyBorder="1"/>
    <xf numFmtId="0" fontId="3" fillId="11" borderId="4" xfId="0" applyFont="1" applyFill="1" applyBorder="1" applyAlignment="1">
      <alignment horizontal="left" vertical="center" wrapText="1"/>
    </xf>
    <xf numFmtId="4" fontId="20" fillId="11" borderId="3" xfId="0" applyNumberFormat="1" applyFont="1" applyFill="1" applyBorder="1"/>
    <xf numFmtId="4" fontId="0" fillId="11" borderId="3" xfId="0" applyNumberFormat="1" applyFill="1" applyBorder="1"/>
    <xf numFmtId="0" fontId="21" fillId="11" borderId="3" xfId="0" applyFont="1" applyFill="1" applyBorder="1" applyAlignment="1">
      <alignment horizontal="left" vertical="center" wrapText="1"/>
    </xf>
    <xf numFmtId="0" fontId="20" fillId="11" borderId="3" xfId="0" applyFont="1" applyFill="1" applyBorder="1" applyAlignment="1">
      <alignment horizontal="left"/>
    </xf>
    <xf numFmtId="0" fontId="1" fillId="5" borderId="4" xfId="4" applyFont="1" applyBorder="1" applyAlignment="1">
      <alignment horizontal="left" vertical="center" wrapText="1"/>
    </xf>
    <xf numFmtId="0" fontId="17" fillId="5" borderId="3" xfId="4" applyBorder="1" applyAlignment="1">
      <alignment horizontal="left"/>
    </xf>
    <xf numFmtId="0" fontId="1" fillId="4" borderId="4" xfId="11" applyFont="1" applyBorder="1" applyAlignment="1">
      <alignment horizontal="left" vertical="center" wrapText="1"/>
    </xf>
    <xf numFmtId="4" fontId="1" fillId="4" borderId="3" xfId="11" applyNumberFormat="1" applyFont="1" applyBorder="1"/>
    <xf numFmtId="0" fontId="17" fillId="4" borderId="4" xfId="11" applyBorder="1" applyAlignment="1">
      <alignment horizontal="left" vertical="center" wrapText="1"/>
    </xf>
    <xf numFmtId="4" fontId="17" fillId="4" borderId="3" xfId="11" applyNumberFormat="1" applyBorder="1"/>
    <xf numFmtId="4" fontId="1" fillId="9" borderId="3" xfId="8" applyNumberFormat="1" applyFont="1" applyBorder="1"/>
    <xf numFmtId="4" fontId="17" fillId="9" borderId="3" xfId="8" applyNumberFormat="1" applyBorder="1"/>
    <xf numFmtId="0" fontId="1" fillId="8" borderId="4" xfId="12" applyFont="1" applyBorder="1" applyAlignment="1">
      <alignment horizontal="left" vertical="center" wrapText="1"/>
    </xf>
    <xf numFmtId="4" fontId="1" fillId="8" borderId="3" xfId="12" applyNumberFormat="1" applyFont="1" applyBorder="1"/>
    <xf numFmtId="0" fontId="17" fillId="8" borderId="4" xfId="12" applyBorder="1" applyAlignment="1">
      <alignment horizontal="left" vertical="center" wrapText="1"/>
    </xf>
    <xf numFmtId="4" fontId="17" fillId="8" borderId="3" xfId="12" applyNumberFormat="1" applyBorder="1"/>
    <xf numFmtId="4" fontId="1" fillId="0" borderId="3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1" fillId="9" borderId="3" xfId="8" applyFont="1" applyBorder="1" applyAlignment="1">
      <alignment horizontal="center" vertical="center" wrapText="1"/>
    </xf>
    <xf numFmtId="0" fontId="17" fillId="9" borderId="3" xfId="8" applyBorder="1" applyAlignment="1">
      <alignment horizontal="center" vertical="center" wrapText="1"/>
    </xf>
    <xf numFmtId="0" fontId="1" fillId="6" borderId="3" xfId="5" applyFont="1" applyBorder="1" applyAlignment="1">
      <alignment horizontal="center" vertical="center" wrapText="1"/>
    </xf>
    <xf numFmtId="0" fontId="17" fillId="6" borderId="3" xfId="5" applyBorder="1" applyAlignment="1">
      <alignment horizontal="center" vertical="center" wrapText="1"/>
    </xf>
    <xf numFmtId="0" fontId="1" fillId="7" borderId="3" xfId="6" applyFont="1" applyBorder="1" applyAlignment="1">
      <alignment horizontal="center" vertical="center" wrapText="1"/>
    </xf>
    <xf numFmtId="0" fontId="17" fillId="7" borderId="3" xfId="6" applyBorder="1" applyAlignment="1">
      <alignment horizontal="center" vertical="center" wrapText="1"/>
    </xf>
    <xf numFmtId="0" fontId="1" fillId="5" borderId="3" xfId="9" applyFont="1" applyBorder="1" applyAlignment="1">
      <alignment horizontal="center" vertical="center" wrapText="1"/>
    </xf>
    <xf numFmtId="0" fontId="17" fillId="5" borderId="3" xfId="9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" fontId="1" fillId="5" borderId="3" xfId="4" applyNumberFormat="1" applyFont="1" applyBorder="1" applyAlignment="1">
      <alignment horizontal="center"/>
    </xf>
    <xf numFmtId="0" fontId="17" fillId="5" borderId="3" xfId="4" applyBorder="1" applyAlignment="1">
      <alignment horizontal="center" vertical="center" wrapText="1"/>
    </xf>
    <xf numFmtId="0" fontId="17" fillId="5" borderId="3" xfId="4" applyBorder="1" applyAlignment="1">
      <alignment horizontal="center"/>
    </xf>
    <xf numFmtId="0" fontId="1" fillId="6" borderId="3" xfId="5" applyFont="1" applyBorder="1" applyAlignment="1">
      <alignment horizontal="center"/>
    </xf>
    <xf numFmtId="0" fontId="17" fillId="6" borderId="3" xfId="5" applyBorder="1" applyAlignment="1">
      <alignment horizontal="center"/>
    </xf>
    <xf numFmtId="0" fontId="1" fillId="7" borderId="3" xfId="10" applyFont="1" applyBorder="1" applyAlignment="1">
      <alignment horizontal="center" vertical="center" wrapText="1"/>
    </xf>
    <xf numFmtId="0" fontId="17" fillId="7" borderId="3" xfId="10" applyBorder="1" applyAlignment="1">
      <alignment horizontal="center" vertical="center" wrapText="1"/>
    </xf>
    <xf numFmtId="0" fontId="1" fillId="4" borderId="3" xfId="3" applyFont="1" applyBorder="1" applyAlignment="1">
      <alignment horizontal="center"/>
    </xf>
    <xf numFmtId="0" fontId="17" fillId="4" borderId="3" xfId="3" applyBorder="1" applyAlignment="1">
      <alignment horizontal="center" vertical="center" wrapText="1"/>
    </xf>
    <xf numFmtId="0" fontId="17" fillId="4" borderId="3" xfId="3" applyBorder="1" applyAlignment="1">
      <alignment horizontal="center"/>
    </xf>
    <xf numFmtId="0" fontId="19" fillId="11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/>
    </xf>
    <xf numFmtId="0" fontId="1" fillId="5" borderId="3" xfId="4" applyFont="1" applyBorder="1" applyAlignment="1">
      <alignment horizontal="center" vertical="center" wrapText="1"/>
    </xf>
    <xf numFmtId="0" fontId="1" fillId="4" borderId="3" xfId="11" applyFont="1" applyBorder="1" applyAlignment="1">
      <alignment horizontal="center" vertical="center" wrapText="1"/>
    </xf>
    <xf numFmtId="0" fontId="17" fillId="4" borderId="3" xfId="11" applyBorder="1" applyAlignment="1">
      <alignment horizontal="center" vertical="center" wrapText="1"/>
    </xf>
    <xf numFmtId="0" fontId="1" fillId="8" borderId="3" xfId="12" applyFont="1" applyBorder="1" applyAlignment="1">
      <alignment horizontal="center" vertical="center" wrapText="1"/>
    </xf>
    <xf numFmtId="0" fontId="17" fillId="8" borderId="3" xfId="12" applyBorder="1" applyAlignment="1">
      <alignment horizontal="center" vertical="center" wrapText="1"/>
    </xf>
    <xf numFmtId="0" fontId="17" fillId="8" borderId="3" xfId="7" applyBorder="1" applyAlignment="1">
      <alignment horizontal="center" vertical="center" wrapText="1"/>
    </xf>
    <xf numFmtId="2" fontId="1" fillId="9" borderId="4" xfId="8" applyNumberFormat="1" applyFont="1" applyBorder="1" applyAlignment="1">
      <alignment vertical="center" wrapText="1"/>
    </xf>
    <xf numFmtId="2" fontId="17" fillId="9" borderId="4" xfId="8" applyNumberFormat="1" applyBorder="1" applyAlignment="1">
      <alignment vertical="center" wrapText="1"/>
    </xf>
    <xf numFmtId="2" fontId="1" fillId="6" borderId="4" xfId="5" applyNumberFormat="1" applyFont="1" applyBorder="1" applyAlignment="1">
      <alignment horizontal="left" vertical="center" wrapText="1"/>
    </xf>
    <xf numFmtId="2" fontId="17" fillId="6" borderId="4" xfId="5" applyNumberFormat="1" applyBorder="1" applyAlignment="1">
      <alignment horizontal="left" vertical="center" wrapText="1"/>
    </xf>
    <xf numFmtId="2" fontId="1" fillId="7" borderId="4" xfId="6" applyNumberFormat="1" applyFont="1" applyBorder="1" applyAlignment="1">
      <alignment vertical="center" wrapText="1"/>
    </xf>
    <xf numFmtId="2" fontId="17" fillId="7" borderId="4" xfId="6" applyNumberFormat="1" applyBorder="1" applyAlignment="1">
      <alignment vertical="center" wrapText="1"/>
    </xf>
    <xf numFmtId="2" fontId="17" fillId="7" borderId="4" xfId="6" applyNumberFormat="1" applyBorder="1" applyAlignment="1">
      <alignment horizontal="left" vertical="center" wrapText="1"/>
    </xf>
    <xf numFmtId="2" fontId="1" fillId="5" borderId="4" xfId="9" applyNumberFormat="1" applyFont="1" applyBorder="1" applyAlignment="1">
      <alignment vertical="center" wrapText="1"/>
    </xf>
    <xf numFmtId="2" fontId="17" fillId="5" borderId="4" xfId="9" applyNumberFormat="1" applyBorder="1" applyAlignment="1">
      <alignment vertical="center" wrapText="1"/>
    </xf>
    <xf numFmtId="2" fontId="6" fillId="10" borderId="4" xfId="0" applyNumberFormat="1" applyFont="1" applyFill="1" applyBorder="1" applyAlignment="1">
      <alignment vertical="center" wrapText="1"/>
    </xf>
    <xf numFmtId="2" fontId="3" fillId="10" borderId="4" xfId="0" applyNumberFormat="1" applyFont="1" applyFill="1" applyBorder="1" applyAlignment="1">
      <alignment vertical="center" wrapText="1"/>
    </xf>
    <xf numFmtId="2" fontId="1" fillId="5" borderId="4" xfId="4" applyNumberFormat="1" applyFont="1" applyBorder="1" applyAlignment="1"/>
    <xf numFmtId="2" fontId="17" fillId="5" borderId="4" xfId="4" applyNumberFormat="1" applyBorder="1" applyAlignment="1">
      <alignment vertical="center" wrapText="1"/>
    </xf>
    <xf numFmtId="2" fontId="17" fillId="5" borderId="4" xfId="4" applyNumberFormat="1" applyBorder="1" applyAlignment="1"/>
    <xf numFmtId="2" fontId="1" fillId="6" borderId="4" xfId="5" applyNumberFormat="1" applyFont="1" applyBorder="1" applyAlignment="1"/>
    <xf numFmtId="2" fontId="17" fillId="6" borderId="4" xfId="5" applyNumberFormat="1" applyBorder="1" applyAlignment="1"/>
    <xf numFmtId="2" fontId="17" fillId="6" borderId="4" xfId="5" applyNumberFormat="1" applyBorder="1" applyAlignment="1">
      <alignment vertical="center" wrapText="1"/>
    </xf>
    <xf numFmtId="2" fontId="1" fillId="7" borderId="4" xfId="10" applyNumberFormat="1" applyFont="1" applyBorder="1" applyAlignment="1">
      <alignment vertical="center" wrapText="1"/>
    </xf>
    <xf numFmtId="2" fontId="17" fillId="7" borderId="4" xfId="10" applyNumberFormat="1" applyBorder="1" applyAlignment="1">
      <alignment horizontal="left" vertical="center" wrapText="1"/>
    </xf>
    <xf numFmtId="2" fontId="1" fillId="4" borderId="4" xfId="3" applyNumberFormat="1" applyFont="1" applyBorder="1" applyAlignment="1"/>
    <xf numFmtId="2" fontId="17" fillId="4" borderId="4" xfId="3" applyNumberFormat="1" applyBorder="1" applyAlignment="1">
      <alignment vertical="center" wrapText="1"/>
    </xf>
    <xf numFmtId="2" fontId="17" fillId="4" borderId="4" xfId="3" applyNumberFormat="1" applyBorder="1" applyAlignment="1"/>
    <xf numFmtId="2" fontId="19" fillId="11" borderId="4" xfId="0" applyNumberFormat="1" applyFont="1" applyFill="1" applyBorder="1"/>
    <xf numFmtId="2" fontId="3" fillId="11" borderId="4" xfId="0" applyNumberFormat="1" applyFont="1" applyFill="1" applyBorder="1" applyAlignment="1">
      <alignment vertical="center" wrapText="1"/>
    </xf>
    <xf numFmtId="2" fontId="20" fillId="11" borderId="4" xfId="0" applyNumberFormat="1" applyFont="1" applyFill="1" applyBorder="1"/>
    <xf numFmtId="2" fontId="1" fillId="5" borderId="4" xfId="4" applyNumberFormat="1" applyFont="1" applyBorder="1" applyAlignment="1">
      <alignment vertical="center" wrapText="1"/>
    </xf>
    <xf numFmtId="2" fontId="1" fillId="4" borderId="4" xfId="11" applyNumberFormat="1" applyFont="1" applyBorder="1" applyAlignment="1">
      <alignment vertical="center" wrapText="1"/>
    </xf>
    <xf numFmtId="2" fontId="17" fillId="4" borderId="4" xfId="11" applyNumberFormat="1" applyBorder="1" applyAlignment="1">
      <alignment horizontal="left" vertical="center" wrapText="1"/>
    </xf>
    <xf numFmtId="2" fontId="1" fillId="9" borderId="4" xfId="8" applyNumberFormat="1" applyFont="1" applyBorder="1" applyAlignment="1">
      <alignment horizontal="left" vertical="center" wrapText="1"/>
    </xf>
    <xf numFmtId="2" fontId="17" fillId="9" borderId="4" xfId="8" applyNumberFormat="1" applyBorder="1" applyAlignment="1">
      <alignment horizontal="left" vertical="center" wrapText="1"/>
    </xf>
    <xf numFmtId="0" fontId="17" fillId="5" borderId="4" xfId="4" applyBorder="1" applyAlignment="1">
      <alignment wrapText="1"/>
    </xf>
    <xf numFmtId="0" fontId="17" fillId="12" borderId="3" xfId="13" applyFont="1" applyBorder="1" applyAlignment="1">
      <alignment horizontal="center" vertical="center" wrapText="1"/>
    </xf>
    <xf numFmtId="0" fontId="17" fillId="12" borderId="3" xfId="13" applyFont="1" applyBorder="1" applyAlignment="1">
      <alignment horizontal="left" vertical="center" wrapText="1"/>
    </xf>
    <xf numFmtId="4" fontId="17" fillId="12" borderId="4" xfId="13" applyNumberFormat="1" applyFont="1" applyBorder="1"/>
    <xf numFmtId="4" fontId="17" fillId="12" borderId="3" xfId="13" applyNumberFormat="1" applyFont="1" applyBorder="1"/>
    <xf numFmtId="0" fontId="1" fillId="12" borderId="3" xfId="13" applyFont="1" applyBorder="1" applyAlignment="1">
      <alignment horizontal="center" vertical="center" wrapText="1"/>
    </xf>
    <xf numFmtId="0" fontId="1" fillId="12" borderId="3" xfId="13" applyFont="1" applyBorder="1" applyAlignment="1">
      <alignment horizontal="left" vertical="center" wrapText="1"/>
    </xf>
    <xf numFmtId="4" fontId="1" fillId="12" borderId="4" xfId="13" applyNumberFormat="1" applyFont="1" applyBorder="1"/>
    <xf numFmtId="4" fontId="1" fillId="12" borderId="3" xfId="13" applyNumberFormat="1" applyFont="1" applyBorder="1"/>
    <xf numFmtId="0" fontId="17" fillId="12" borderId="4" xfId="13" applyFont="1" applyBorder="1" applyAlignment="1">
      <alignment horizontal="left" vertical="center" wrapText="1"/>
    </xf>
    <xf numFmtId="0" fontId="17" fillId="7" borderId="2" xfId="6" applyBorder="1" applyAlignment="1">
      <alignment horizontal="left" vertical="center" wrapText="1"/>
    </xf>
    <xf numFmtId="2" fontId="17" fillId="7" borderId="3" xfId="6" applyNumberFormat="1" applyBorder="1" applyAlignment="1">
      <alignment horizontal="left" vertical="center" wrapText="1"/>
    </xf>
    <xf numFmtId="4" fontId="17" fillId="7" borderId="4" xfId="6" applyNumberFormat="1" applyBorder="1"/>
    <xf numFmtId="4" fontId="17" fillId="7" borderId="3" xfId="6" applyNumberFormat="1" applyBorder="1"/>
    <xf numFmtId="0" fontId="17" fillId="7" borderId="3" xfId="6" applyBorder="1" applyAlignment="1">
      <alignment horizontal="left" vertical="center" wrapText="1"/>
    </xf>
    <xf numFmtId="0" fontId="1" fillId="7" borderId="2" xfId="6" applyFont="1" applyBorder="1" applyAlignment="1">
      <alignment horizontal="left" vertical="center" wrapText="1"/>
    </xf>
    <xf numFmtId="2" fontId="1" fillId="7" borderId="3" xfId="6" applyNumberFormat="1" applyFont="1" applyBorder="1" applyAlignment="1">
      <alignment horizontal="left" vertical="center" wrapText="1"/>
    </xf>
    <xf numFmtId="4" fontId="1" fillId="7" borderId="4" xfId="6" applyNumberFormat="1" applyFont="1" applyBorder="1"/>
    <xf numFmtId="4" fontId="1" fillId="7" borderId="3" xfId="6" applyNumberFormat="1" applyFont="1" applyBorder="1"/>
    <xf numFmtId="0" fontId="1" fillId="7" borderId="3" xfId="6" applyFont="1" applyBorder="1" applyAlignment="1">
      <alignment horizontal="left" vertical="center" wrapText="1"/>
    </xf>
    <xf numFmtId="2" fontId="1" fillId="7" borderId="4" xfId="6" applyNumberFormat="1" applyFont="1" applyBorder="1" applyAlignment="1">
      <alignment horizontal="left" vertical="center" wrapText="1"/>
    </xf>
    <xf numFmtId="0" fontId="21" fillId="10" borderId="4" xfId="0" applyFont="1" applyFill="1" applyBorder="1" applyAlignment="1">
      <alignment horizontal="left" vertical="center" wrapText="1"/>
    </xf>
    <xf numFmtId="2" fontId="17" fillId="12" borderId="4" xfId="13" applyNumberFormat="1" applyFont="1" applyBorder="1" applyAlignment="1">
      <alignment horizontal="right" wrapText="1"/>
    </xf>
    <xf numFmtId="2" fontId="1" fillId="12" borderId="4" xfId="13" applyNumberFormat="1" applyFont="1" applyBorder="1" applyAlignment="1">
      <alignment horizontal="right" wrapText="1"/>
    </xf>
    <xf numFmtId="4" fontId="1" fillId="8" borderId="4" xfId="12" applyNumberFormat="1" applyFont="1" applyBorder="1" applyAlignment="1">
      <alignment horizontal="right" wrapText="1"/>
    </xf>
    <xf numFmtId="4" fontId="17" fillId="8" borderId="4" xfId="12" applyNumberFormat="1" applyBorder="1" applyAlignment="1">
      <alignment horizontal="right" wrapText="1"/>
    </xf>
    <xf numFmtId="4" fontId="17" fillId="8" borderId="4" xfId="7" applyNumberFormat="1" applyBorder="1" applyAlignment="1">
      <alignment horizontal="right" wrapText="1"/>
    </xf>
    <xf numFmtId="0" fontId="3" fillId="2" borderId="3" xfId="0" quotePrefix="1" applyFont="1" applyFill="1" applyBorder="1" applyAlignment="1">
      <alignment horizontal="right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6" fillId="2" borderId="4" xfId="0" applyNumberFormat="1" applyFont="1" applyFill="1" applyBorder="1" applyAlignment="1">
      <alignment horizontal="right" wrapText="1"/>
    </xf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</cellXfs>
  <cellStyles count="14">
    <cellStyle name="20% - Accent1" xfId="3" builtinId="30"/>
    <cellStyle name="20% - Accent2" xfId="4" builtinId="34"/>
    <cellStyle name="20% - Accent3" xfId="5" builtinId="38"/>
    <cellStyle name="20% - Accent4" xfId="6" builtinId="42"/>
    <cellStyle name="20% - Accent5" xfId="7" builtinId="46"/>
    <cellStyle name="20% - Accent6" xfId="8" builtinId="50"/>
    <cellStyle name="20% - Isticanje1 2" xfId="11" xr:uid="{74132832-A011-432D-8EC0-28AEF4DE19D6}"/>
    <cellStyle name="20% - Isticanje2 2" xfId="9" xr:uid="{04BD90CF-7ED0-4200-AAFD-73EC8CEED275}"/>
    <cellStyle name="20% - Isticanje4 2" xfId="10" xr:uid="{CCA96226-7DD1-4E85-B922-6EB1686264EB}"/>
    <cellStyle name="20% - Isticanje5 2" xfId="12" xr:uid="{32C31BFC-9150-417C-AC0E-51CC200519F6}"/>
    <cellStyle name="Good" xfId="13" builtinId="26"/>
    <cellStyle name="Normal" xfId="0" builtinId="0"/>
    <cellStyle name="Normalno 2 2" xfId="1" xr:uid="{00000000-0005-0000-0000-000001000000}"/>
    <cellStyle name="Obično_List4" xfId="2" xr:uid="{27857368-7402-437A-9592-2068977C48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workbookViewId="0">
      <selection sqref="A1:J27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289" t="s">
        <v>55</v>
      </c>
      <c r="B1" s="289"/>
      <c r="C1" s="289"/>
      <c r="D1" s="289"/>
      <c r="E1" s="289"/>
      <c r="F1" s="289"/>
      <c r="G1" s="289"/>
      <c r="H1" s="289"/>
      <c r="I1" s="289"/>
      <c r="J1" s="289"/>
      <c r="K1" s="32"/>
      <c r="L1" s="32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289" t="s">
        <v>15</v>
      </c>
      <c r="B3" s="289"/>
      <c r="C3" s="289"/>
      <c r="D3" s="289"/>
      <c r="E3" s="289"/>
      <c r="F3" s="289"/>
      <c r="G3" s="289"/>
      <c r="H3" s="289"/>
      <c r="I3" s="289"/>
      <c r="J3" s="289"/>
      <c r="K3" s="30"/>
      <c r="L3" s="30"/>
    </row>
    <row r="4" spans="1:12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25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9"/>
      <c r="L5" s="29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4"/>
    </row>
    <row r="7" spans="1:12" ht="25.5" x14ac:dyDescent="0.25">
      <c r="A7" s="293" t="s">
        <v>42</v>
      </c>
      <c r="B7" s="294"/>
      <c r="C7" s="294"/>
      <c r="D7" s="294"/>
      <c r="E7" s="294"/>
      <c r="F7" s="33" t="s">
        <v>57</v>
      </c>
      <c r="G7" s="33" t="s">
        <v>56</v>
      </c>
      <c r="H7" s="4" t="s">
        <v>52</v>
      </c>
      <c r="I7" s="4" t="s">
        <v>53</v>
      </c>
      <c r="J7" s="4" t="s">
        <v>54</v>
      </c>
    </row>
    <row r="8" spans="1:12" ht="12" customHeight="1" x14ac:dyDescent="0.25">
      <c r="A8" s="284">
        <v>1</v>
      </c>
      <c r="B8" s="284"/>
      <c r="C8" s="284"/>
      <c r="D8" s="284"/>
      <c r="E8" s="284"/>
      <c r="F8" s="41">
        <v>2</v>
      </c>
      <c r="G8" s="41">
        <v>3</v>
      </c>
      <c r="H8" s="42">
        <v>4</v>
      </c>
      <c r="I8" s="42">
        <v>5</v>
      </c>
      <c r="J8" s="42">
        <v>6</v>
      </c>
    </row>
    <row r="9" spans="1:12" x14ac:dyDescent="0.25">
      <c r="A9" s="290" t="s">
        <v>25</v>
      </c>
      <c r="B9" s="292"/>
      <c r="C9" s="292"/>
      <c r="D9" s="292"/>
      <c r="E9" s="298"/>
      <c r="F9" s="63">
        <v>1795803.54</v>
      </c>
      <c r="G9" s="63">
        <v>1439827.01</v>
      </c>
      <c r="H9" s="59">
        <v>1264568</v>
      </c>
      <c r="I9" s="59">
        <v>1264568</v>
      </c>
      <c r="J9" s="59">
        <v>1264568</v>
      </c>
    </row>
    <row r="10" spans="1:12" x14ac:dyDescent="0.25">
      <c r="A10" s="297" t="s">
        <v>26</v>
      </c>
      <c r="B10" s="298"/>
      <c r="C10" s="298"/>
      <c r="D10" s="298"/>
      <c r="E10" s="298"/>
      <c r="F10" s="63">
        <v>0</v>
      </c>
      <c r="G10" s="63">
        <v>0</v>
      </c>
      <c r="H10" s="59">
        <v>0</v>
      </c>
      <c r="I10" s="59">
        <v>0</v>
      </c>
      <c r="J10" s="59">
        <v>0</v>
      </c>
    </row>
    <row r="11" spans="1:12" x14ac:dyDescent="0.25">
      <c r="A11" s="295" t="s">
        <v>0</v>
      </c>
      <c r="B11" s="286"/>
      <c r="C11" s="286"/>
      <c r="D11" s="286"/>
      <c r="E11" s="296"/>
      <c r="F11" s="64">
        <f>F9+F10</f>
        <v>1795803.54</v>
      </c>
      <c r="G11" s="64">
        <f>G9+G10</f>
        <v>1439827.01</v>
      </c>
      <c r="H11" s="60">
        <f>H9+H10</f>
        <v>1264568</v>
      </c>
      <c r="I11" s="60">
        <f>I9+I10</f>
        <v>1264568</v>
      </c>
      <c r="J11" s="60">
        <f>J9+J10</f>
        <v>1264568</v>
      </c>
    </row>
    <row r="12" spans="1:12" x14ac:dyDescent="0.25">
      <c r="A12" s="299" t="s">
        <v>27</v>
      </c>
      <c r="B12" s="292"/>
      <c r="C12" s="292"/>
      <c r="D12" s="292"/>
      <c r="E12" s="292"/>
      <c r="F12" s="65">
        <v>640991.87</v>
      </c>
      <c r="G12" s="65">
        <v>970175.84</v>
      </c>
      <c r="H12" s="59">
        <v>1254668</v>
      </c>
      <c r="I12" s="59">
        <v>1254668</v>
      </c>
      <c r="J12" s="61">
        <v>1254668</v>
      </c>
    </row>
    <row r="13" spans="1:12" x14ac:dyDescent="0.25">
      <c r="A13" s="297" t="s">
        <v>28</v>
      </c>
      <c r="B13" s="298"/>
      <c r="C13" s="298"/>
      <c r="D13" s="298"/>
      <c r="E13" s="298"/>
      <c r="F13" s="63">
        <v>2422987.84</v>
      </c>
      <c r="G13" s="63">
        <v>469651.17</v>
      </c>
      <c r="H13" s="59">
        <v>9900</v>
      </c>
      <c r="I13" s="59">
        <v>9900</v>
      </c>
      <c r="J13" s="61">
        <v>9900</v>
      </c>
    </row>
    <row r="14" spans="1:12" x14ac:dyDescent="0.25">
      <c r="A14" s="25" t="s">
        <v>1</v>
      </c>
      <c r="B14" s="26"/>
      <c r="C14" s="26"/>
      <c r="D14" s="26"/>
      <c r="E14" s="26"/>
      <c r="F14" s="64">
        <f>F12+F13</f>
        <v>3063979.71</v>
      </c>
      <c r="G14" s="64">
        <f>G12+G13</f>
        <v>1439827.01</v>
      </c>
      <c r="H14" s="60">
        <f>H12+H13</f>
        <v>1264568</v>
      </c>
      <c r="I14" s="60">
        <f>I12+I13</f>
        <v>1264568</v>
      </c>
      <c r="J14" s="60">
        <f>J12+J13</f>
        <v>1264568</v>
      </c>
    </row>
    <row r="15" spans="1:12" x14ac:dyDescent="0.25">
      <c r="A15" s="285" t="s">
        <v>2</v>
      </c>
      <c r="B15" s="286"/>
      <c r="C15" s="286"/>
      <c r="D15" s="286"/>
      <c r="E15" s="286"/>
      <c r="F15" s="66">
        <f>F11-F14</f>
        <v>-1268176.17</v>
      </c>
      <c r="G15" s="66">
        <v>0</v>
      </c>
      <c r="H15" s="62">
        <f>H11-H14</f>
        <v>0</v>
      </c>
      <c r="I15" s="62">
        <f>I11-I14</f>
        <v>0</v>
      </c>
      <c r="J15" s="62">
        <f>J11-J14</f>
        <v>0</v>
      </c>
    </row>
    <row r="16" spans="1:12" ht="18" x14ac:dyDescent="0.25">
      <c r="A16" s="5"/>
      <c r="B16" s="9"/>
      <c r="C16" s="9"/>
      <c r="D16" s="9"/>
      <c r="E16" s="9"/>
      <c r="F16" s="9"/>
      <c r="G16" s="9"/>
      <c r="H16" s="9"/>
      <c r="I16" s="9"/>
      <c r="J16" s="3"/>
      <c r="K16" s="3"/>
      <c r="L16" s="3"/>
    </row>
    <row r="17" spans="1:12" ht="18" customHeight="1" x14ac:dyDescent="0.25">
      <c r="A17" s="289" t="s">
        <v>24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"/>
      <c r="L17" s="29"/>
    </row>
    <row r="18" spans="1:12" ht="18" x14ac:dyDescent="0.25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2" ht="25.5" x14ac:dyDescent="0.25">
      <c r="A19" s="293" t="s">
        <v>44</v>
      </c>
      <c r="B19" s="294"/>
      <c r="C19" s="294"/>
      <c r="D19" s="294"/>
      <c r="E19" s="294"/>
      <c r="F19" s="33" t="s">
        <v>57</v>
      </c>
      <c r="G19" s="33" t="s">
        <v>56</v>
      </c>
      <c r="H19" s="4" t="s">
        <v>52</v>
      </c>
      <c r="I19" s="4" t="s">
        <v>53</v>
      </c>
      <c r="J19" s="4" t="s">
        <v>54</v>
      </c>
    </row>
    <row r="20" spans="1:12" ht="12" customHeight="1" x14ac:dyDescent="0.25">
      <c r="A20" s="284">
        <v>1</v>
      </c>
      <c r="B20" s="284"/>
      <c r="C20" s="284"/>
      <c r="D20" s="284"/>
      <c r="E20" s="284"/>
      <c r="F20" s="41">
        <v>2</v>
      </c>
      <c r="G20" s="41">
        <v>3</v>
      </c>
      <c r="H20" s="42">
        <v>4</v>
      </c>
      <c r="I20" s="42">
        <v>5</v>
      </c>
      <c r="J20" s="42">
        <v>6</v>
      </c>
    </row>
    <row r="21" spans="1:12" ht="15.75" customHeight="1" x14ac:dyDescent="0.25">
      <c r="A21" s="290" t="s">
        <v>29</v>
      </c>
      <c r="B21" s="291"/>
      <c r="C21" s="291"/>
      <c r="D21" s="291"/>
      <c r="E21" s="291"/>
      <c r="F21" s="37"/>
      <c r="G21" s="37"/>
      <c r="H21" s="23"/>
      <c r="I21" s="23"/>
      <c r="J21" s="23"/>
    </row>
    <row r="22" spans="1:12" x14ac:dyDescent="0.25">
      <c r="A22" s="290" t="s">
        <v>30</v>
      </c>
      <c r="B22" s="292"/>
      <c r="C22" s="292"/>
      <c r="D22" s="292"/>
      <c r="E22" s="292"/>
      <c r="F22" s="35"/>
      <c r="G22" s="35"/>
      <c r="H22" s="23"/>
      <c r="I22" s="23"/>
      <c r="J22" s="23"/>
    </row>
    <row r="23" spans="1:12" x14ac:dyDescent="0.25">
      <c r="A23" s="295" t="s">
        <v>31</v>
      </c>
      <c r="B23" s="286"/>
      <c r="C23" s="286"/>
      <c r="D23" s="286"/>
      <c r="E23" s="296"/>
      <c r="F23" s="34"/>
      <c r="G23" s="34"/>
      <c r="H23" s="22">
        <v>0</v>
      </c>
      <c r="I23" s="22">
        <v>0</v>
      </c>
      <c r="J23" s="22">
        <v>0</v>
      </c>
    </row>
    <row r="24" spans="1:12" x14ac:dyDescent="0.25">
      <c r="A24" s="287" t="s">
        <v>21</v>
      </c>
      <c r="B24" s="288"/>
      <c r="C24" s="288"/>
      <c r="D24" s="288"/>
      <c r="E24" s="288"/>
      <c r="F24" s="67">
        <v>1222174.95</v>
      </c>
      <c r="G24" s="277">
        <v>18126.78</v>
      </c>
      <c r="H24" s="75">
        <v>25213.55</v>
      </c>
      <c r="I24" s="75">
        <v>25213.55</v>
      </c>
      <c r="J24" s="75">
        <v>25213.55</v>
      </c>
    </row>
    <row r="25" spans="1:12" x14ac:dyDescent="0.25">
      <c r="A25" s="287" t="s">
        <v>32</v>
      </c>
      <c r="B25" s="288"/>
      <c r="C25" s="288"/>
      <c r="D25" s="288"/>
      <c r="E25" s="288"/>
      <c r="F25" s="67">
        <v>-46001.22</v>
      </c>
      <c r="G25" s="277">
        <v>18126.78</v>
      </c>
      <c r="H25" s="75">
        <v>25213.55</v>
      </c>
      <c r="I25" s="75">
        <v>25213.55</v>
      </c>
      <c r="J25" s="75">
        <v>25213.55</v>
      </c>
    </row>
    <row r="26" spans="1:12" x14ac:dyDescent="0.25">
      <c r="A26" s="285" t="s">
        <v>3</v>
      </c>
      <c r="B26" s="286"/>
      <c r="C26" s="286"/>
      <c r="D26" s="286"/>
      <c r="E26" s="286"/>
      <c r="F26" s="36"/>
      <c r="G26" s="36"/>
      <c r="H26" s="22">
        <v>0</v>
      </c>
      <c r="I26" s="22">
        <v>0</v>
      </c>
      <c r="J26" s="22">
        <v>0</v>
      </c>
    </row>
    <row r="27" spans="1:12" x14ac:dyDescent="0.25">
      <c r="A27" s="285" t="s">
        <v>4</v>
      </c>
      <c r="B27" s="286"/>
      <c r="C27" s="286"/>
      <c r="D27" s="286"/>
      <c r="E27" s="286"/>
      <c r="F27" s="36"/>
      <c r="G27" s="36"/>
      <c r="H27" s="22">
        <v>0</v>
      </c>
      <c r="I27" s="22">
        <v>0</v>
      </c>
      <c r="J27" s="22">
        <v>0</v>
      </c>
    </row>
    <row r="28" spans="1:12" ht="11.25" customHeight="1" x14ac:dyDescent="0.25">
      <c r="A28" s="17"/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19"/>
    </row>
    <row r="29" spans="1:12" ht="1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ht="9" customHeight="1" x14ac:dyDescent="0.25"/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2"/>
  <sheetViews>
    <sheetView tabSelected="1" workbookViewId="0">
      <selection activeCell="N21" sqref="N21"/>
    </sheetView>
  </sheetViews>
  <sheetFormatPr defaultRowHeight="15" x14ac:dyDescent="0.25"/>
  <cols>
    <col min="1" max="2" width="5.28515625" customWidth="1"/>
    <col min="3" max="3" width="7.140625" customWidth="1"/>
    <col min="4" max="4" width="13" customWidth="1"/>
    <col min="5" max="5" width="24.85546875" customWidth="1"/>
    <col min="6" max="7" width="19.42578125" customWidth="1"/>
    <col min="8" max="8" width="25.28515625" customWidth="1"/>
    <col min="9" max="9" width="25.140625" customWidth="1"/>
    <col min="10" max="10" width="19.140625" customWidth="1"/>
    <col min="17" max="17" width="11.7109375" bestFit="1" customWidth="1"/>
  </cols>
  <sheetData>
    <row r="1" spans="1:10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10" ht="15.75" x14ac:dyDescent="0.25">
      <c r="A2" s="289" t="s">
        <v>5</v>
      </c>
      <c r="B2" s="289"/>
      <c r="C2" s="289"/>
      <c r="D2" s="289"/>
      <c r="E2" s="289"/>
      <c r="F2" s="289"/>
      <c r="G2" s="289"/>
      <c r="H2" s="29"/>
      <c r="I2" s="29"/>
    </row>
    <row r="3" spans="1:10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10" ht="15.75" x14ac:dyDescent="0.25">
      <c r="A4" s="289" t="s">
        <v>33</v>
      </c>
      <c r="B4" s="289"/>
      <c r="C4" s="289"/>
      <c r="D4" s="289"/>
      <c r="E4" s="289"/>
      <c r="F4" s="289"/>
      <c r="G4" s="289"/>
      <c r="H4" s="31"/>
      <c r="I4" s="31"/>
    </row>
    <row r="5" spans="1:10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10" ht="25.5" customHeight="1" x14ac:dyDescent="0.25">
      <c r="A6" s="300" t="s">
        <v>126</v>
      </c>
      <c r="B6" s="301"/>
      <c r="C6" s="301"/>
      <c r="D6" s="302"/>
      <c r="E6" s="40" t="s">
        <v>45</v>
      </c>
      <c r="F6" s="40" t="s">
        <v>57</v>
      </c>
      <c r="G6" s="40" t="s">
        <v>129</v>
      </c>
      <c r="H6" s="40" t="s">
        <v>127</v>
      </c>
      <c r="I6" s="40" t="s">
        <v>125</v>
      </c>
      <c r="J6" s="40" t="s">
        <v>128</v>
      </c>
    </row>
    <row r="7" spans="1:10" s="50" customFormat="1" ht="11.25" x14ac:dyDescent="0.2">
      <c r="A7" s="303">
        <v>1</v>
      </c>
      <c r="B7" s="304"/>
      <c r="C7" s="304"/>
      <c r="D7" s="305"/>
      <c r="E7" s="70">
        <v>2</v>
      </c>
      <c r="F7" s="70">
        <v>3</v>
      </c>
      <c r="G7" s="70">
        <v>4</v>
      </c>
      <c r="H7" s="70">
        <v>5</v>
      </c>
      <c r="I7" s="70">
        <v>6</v>
      </c>
      <c r="J7" s="70">
        <v>7</v>
      </c>
    </row>
    <row r="8" spans="1:10" x14ac:dyDescent="0.25">
      <c r="A8" s="11"/>
      <c r="B8" s="11"/>
      <c r="C8" s="11"/>
      <c r="D8" s="11"/>
      <c r="E8" s="11" t="s">
        <v>35</v>
      </c>
      <c r="F8" s="86">
        <v>1795803.54</v>
      </c>
      <c r="G8" s="88">
        <f>G10+G15+G18+G21+G28+G32</f>
        <v>1439827.01</v>
      </c>
      <c r="H8" s="82">
        <v>1264568</v>
      </c>
      <c r="I8" s="86">
        <v>1264568</v>
      </c>
      <c r="J8" s="83">
        <v>1264568</v>
      </c>
    </row>
    <row r="9" spans="1:10" x14ac:dyDescent="0.25">
      <c r="A9" s="11">
        <v>6</v>
      </c>
      <c r="B9" s="11"/>
      <c r="C9" s="11"/>
      <c r="D9" s="11"/>
      <c r="E9" s="11" t="s">
        <v>6</v>
      </c>
      <c r="F9" s="86">
        <v>1795803.54</v>
      </c>
      <c r="G9" s="88">
        <v>1439827.01</v>
      </c>
      <c r="H9" s="86">
        <f>H10+H15+H18+H21+H28+H32</f>
        <v>1264568</v>
      </c>
      <c r="I9" s="86">
        <f>I10+I15+I18+I21+I28+I32</f>
        <v>1264568</v>
      </c>
      <c r="J9" s="83">
        <v>1264568</v>
      </c>
    </row>
    <row r="10" spans="1:10" ht="38.25" x14ac:dyDescent="0.25">
      <c r="A10" s="11"/>
      <c r="B10" s="14">
        <v>63</v>
      </c>
      <c r="C10" s="11"/>
      <c r="D10" s="11"/>
      <c r="E10" s="14" t="s">
        <v>19</v>
      </c>
      <c r="F10" s="86">
        <v>237.01</v>
      </c>
      <c r="G10" s="88">
        <f>G11+G13</f>
        <v>2600.0500000000002</v>
      </c>
      <c r="H10" s="85">
        <v>0</v>
      </c>
      <c r="I10" s="86">
        <v>0</v>
      </c>
      <c r="J10" s="83">
        <v>0</v>
      </c>
    </row>
    <row r="11" spans="1:10" x14ac:dyDescent="0.25">
      <c r="A11" s="11"/>
      <c r="B11" s="11"/>
      <c r="C11" s="14">
        <v>631</v>
      </c>
      <c r="D11" s="14"/>
      <c r="E11" s="14" t="s">
        <v>58</v>
      </c>
      <c r="F11" s="89">
        <v>237.01</v>
      </c>
      <c r="G11" s="84">
        <v>272.02</v>
      </c>
      <c r="H11" s="90">
        <v>0</v>
      </c>
      <c r="I11" s="90">
        <v>0</v>
      </c>
      <c r="J11" s="91"/>
    </row>
    <row r="12" spans="1:10" ht="25.5" x14ac:dyDescent="0.25">
      <c r="A12" s="11"/>
      <c r="B12" s="11"/>
      <c r="C12" s="11"/>
      <c r="D12" s="14">
        <v>6311</v>
      </c>
      <c r="E12" s="14" t="s">
        <v>59</v>
      </c>
      <c r="F12" s="89">
        <v>237.01</v>
      </c>
      <c r="G12" s="84">
        <v>272.02</v>
      </c>
      <c r="H12" s="90">
        <v>0</v>
      </c>
      <c r="I12" s="90">
        <v>0</v>
      </c>
      <c r="J12" s="91">
        <v>0</v>
      </c>
    </row>
    <row r="13" spans="1:10" ht="38.25" x14ac:dyDescent="0.25">
      <c r="A13" s="11"/>
      <c r="B13" s="11"/>
      <c r="C13" s="14">
        <v>636</v>
      </c>
      <c r="D13" s="14"/>
      <c r="E13" s="14" t="s">
        <v>60</v>
      </c>
      <c r="F13" s="89">
        <v>0</v>
      </c>
      <c r="G13" s="84">
        <v>2328.0300000000002</v>
      </c>
      <c r="H13" s="90">
        <v>0</v>
      </c>
      <c r="I13" s="90">
        <v>0</v>
      </c>
      <c r="J13" s="91">
        <v>0</v>
      </c>
    </row>
    <row r="14" spans="1:10" ht="51" x14ac:dyDescent="0.25">
      <c r="A14" s="11"/>
      <c r="B14" s="11"/>
      <c r="C14" s="11"/>
      <c r="D14" s="14">
        <v>6361</v>
      </c>
      <c r="E14" s="14" t="s">
        <v>61</v>
      </c>
      <c r="F14" s="89">
        <v>0</v>
      </c>
      <c r="G14" s="84">
        <v>2328.0300000000002</v>
      </c>
      <c r="H14" s="90">
        <v>0</v>
      </c>
      <c r="I14" s="90">
        <v>0</v>
      </c>
      <c r="J14" s="91">
        <v>0</v>
      </c>
    </row>
    <row r="15" spans="1:10" x14ac:dyDescent="0.25">
      <c r="A15" s="11"/>
      <c r="B15" s="14">
        <v>64</v>
      </c>
      <c r="C15" s="14"/>
      <c r="D15" s="14"/>
      <c r="E15" s="14" t="s">
        <v>62</v>
      </c>
      <c r="F15" s="82">
        <v>75.56</v>
      </c>
      <c r="G15" s="82">
        <v>73.510000000000005</v>
      </c>
      <c r="H15" s="82">
        <v>100</v>
      </c>
      <c r="I15" s="82">
        <v>100</v>
      </c>
      <c r="J15" s="83">
        <v>100</v>
      </c>
    </row>
    <row r="16" spans="1:10" x14ac:dyDescent="0.25">
      <c r="A16" s="12"/>
      <c r="B16" s="12"/>
      <c r="C16" s="12">
        <v>641</v>
      </c>
      <c r="D16" s="12"/>
      <c r="E16" s="12" t="s">
        <v>63</v>
      </c>
      <c r="F16" s="71">
        <v>75.56</v>
      </c>
      <c r="G16" s="71">
        <v>73.510000000000005</v>
      </c>
      <c r="H16" s="71">
        <v>100</v>
      </c>
      <c r="I16" s="71">
        <v>100</v>
      </c>
      <c r="J16" s="72">
        <v>100</v>
      </c>
    </row>
    <row r="17" spans="1:10" ht="25.5" customHeight="1" x14ac:dyDescent="0.25">
      <c r="A17" s="12"/>
      <c r="B17" s="12"/>
      <c r="C17" s="12"/>
      <c r="D17" s="12">
        <v>6413</v>
      </c>
      <c r="E17" s="12" t="s">
        <v>64</v>
      </c>
      <c r="F17" s="71">
        <v>75.56</v>
      </c>
      <c r="G17" s="71">
        <v>73.510000000000005</v>
      </c>
      <c r="H17" s="71">
        <v>100</v>
      </c>
      <c r="I17" s="71">
        <v>100</v>
      </c>
      <c r="J17" s="72">
        <v>100</v>
      </c>
    </row>
    <row r="18" spans="1:10" s="50" customFormat="1" ht="51" x14ac:dyDescent="0.2">
      <c r="A18" s="12"/>
      <c r="B18" s="12">
        <v>65</v>
      </c>
      <c r="C18" s="12"/>
      <c r="D18" s="12"/>
      <c r="E18" s="28" t="s">
        <v>65</v>
      </c>
      <c r="F18" s="82">
        <v>0</v>
      </c>
      <c r="G18" s="82">
        <v>10000</v>
      </c>
      <c r="H18" s="82">
        <v>0</v>
      </c>
      <c r="I18" s="82">
        <v>0</v>
      </c>
      <c r="J18" s="83">
        <v>0</v>
      </c>
    </row>
    <row r="19" spans="1:10" x14ac:dyDescent="0.25">
      <c r="A19" s="12"/>
      <c r="B19" s="12"/>
      <c r="C19" s="12">
        <v>652</v>
      </c>
      <c r="D19" s="12"/>
      <c r="E19" s="12" t="s">
        <v>66</v>
      </c>
      <c r="F19" s="71">
        <v>0</v>
      </c>
      <c r="G19" s="71">
        <v>10000</v>
      </c>
      <c r="H19" s="71">
        <v>0</v>
      </c>
      <c r="I19" s="71">
        <v>0</v>
      </c>
      <c r="J19" s="72">
        <v>0</v>
      </c>
    </row>
    <row r="20" spans="1:10" x14ac:dyDescent="0.25">
      <c r="A20" s="12"/>
      <c r="B20" s="12"/>
      <c r="C20" s="12"/>
      <c r="D20" s="12">
        <v>6526</v>
      </c>
      <c r="E20" s="12" t="s">
        <v>67</v>
      </c>
      <c r="F20" s="71">
        <v>0</v>
      </c>
      <c r="G20" s="71">
        <v>10000</v>
      </c>
      <c r="H20" s="71">
        <v>0</v>
      </c>
      <c r="I20" s="71">
        <v>0</v>
      </c>
      <c r="J20" s="72">
        <v>0</v>
      </c>
    </row>
    <row r="21" spans="1:10" ht="38.25" x14ac:dyDescent="0.25">
      <c r="A21" s="12"/>
      <c r="B21" s="12">
        <v>66</v>
      </c>
      <c r="C21" s="68"/>
      <c r="D21" s="68"/>
      <c r="E21" s="14" t="s">
        <v>22</v>
      </c>
      <c r="F21" s="82">
        <v>40967.699999999997</v>
      </c>
      <c r="G21" s="82">
        <f>G22+G25</f>
        <v>23927.449999999997</v>
      </c>
      <c r="H21" s="82">
        <v>100000</v>
      </c>
      <c r="I21" s="82">
        <v>100000</v>
      </c>
      <c r="J21" s="83">
        <v>100000</v>
      </c>
    </row>
    <row r="22" spans="1:10" ht="25.5" x14ac:dyDescent="0.25">
      <c r="A22" s="12"/>
      <c r="B22" s="69"/>
      <c r="C22" s="12">
        <v>661</v>
      </c>
      <c r="D22" s="12"/>
      <c r="E22" s="14" t="s">
        <v>68</v>
      </c>
      <c r="F22" s="71">
        <v>900</v>
      </c>
      <c r="G22" s="71">
        <f>G23+G24</f>
        <v>1026.28</v>
      </c>
      <c r="H22" s="71">
        <f>H23+H24</f>
        <v>100000</v>
      </c>
      <c r="I22" s="71">
        <f>I23+I24</f>
        <v>100000</v>
      </c>
      <c r="J22" s="72">
        <f>J23+J24</f>
        <v>100000</v>
      </c>
    </row>
    <row r="23" spans="1:10" ht="25.5" x14ac:dyDescent="0.25">
      <c r="A23" s="12"/>
      <c r="B23" s="69"/>
      <c r="C23" s="12"/>
      <c r="D23" s="12">
        <v>6614</v>
      </c>
      <c r="E23" s="14" t="s">
        <v>130</v>
      </c>
      <c r="F23" s="71">
        <v>0</v>
      </c>
      <c r="G23" s="71">
        <v>0</v>
      </c>
      <c r="H23" s="71">
        <v>30000</v>
      </c>
      <c r="I23" s="71">
        <v>30000</v>
      </c>
      <c r="J23" s="72">
        <v>30000</v>
      </c>
    </row>
    <row r="24" spans="1:10" x14ac:dyDescent="0.25">
      <c r="A24" s="12"/>
      <c r="B24" s="69"/>
      <c r="C24" s="12"/>
      <c r="D24" s="12">
        <v>6615</v>
      </c>
      <c r="E24" s="14" t="s">
        <v>69</v>
      </c>
      <c r="F24" s="71">
        <v>900</v>
      </c>
      <c r="G24" s="71">
        <v>1026.28</v>
      </c>
      <c r="H24" s="71">
        <v>70000</v>
      </c>
      <c r="I24" s="71">
        <v>70000</v>
      </c>
      <c r="J24" s="72">
        <v>70000</v>
      </c>
    </row>
    <row r="25" spans="1:10" ht="51" x14ac:dyDescent="0.25">
      <c r="A25" s="12"/>
      <c r="B25" s="12"/>
      <c r="C25" s="12">
        <v>663</v>
      </c>
      <c r="D25" s="12"/>
      <c r="E25" s="14" t="s">
        <v>70</v>
      </c>
      <c r="F25" s="71">
        <v>40067.699999999997</v>
      </c>
      <c r="G25" s="71">
        <f>G26+G27</f>
        <v>22901.17</v>
      </c>
      <c r="H25" s="71">
        <v>0</v>
      </c>
      <c r="I25" s="71">
        <v>0</v>
      </c>
      <c r="J25" s="72">
        <v>0</v>
      </c>
    </row>
    <row r="26" spans="1:10" x14ac:dyDescent="0.25">
      <c r="A26" s="12"/>
      <c r="B26" s="12"/>
      <c r="C26" s="12"/>
      <c r="D26" s="12">
        <v>6631</v>
      </c>
      <c r="E26" s="14" t="s">
        <v>71</v>
      </c>
      <c r="F26" s="71">
        <v>0</v>
      </c>
      <c r="G26" s="71">
        <v>0</v>
      </c>
      <c r="H26" s="71">
        <v>0</v>
      </c>
      <c r="I26" s="71">
        <v>0</v>
      </c>
      <c r="J26" s="72">
        <v>0</v>
      </c>
    </row>
    <row r="27" spans="1:10" x14ac:dyDescent="0.25">
      <c r="A27" s="12"/>
      <c r="B27" s="12"/>
      <c r="C27" s="12"/>
      <c r="D27" s="12">
        <v>6632</v>
      </c>
      <c r="E27" s="14" t="s">
        <v>72</v>
      </c>
      <c r="F27" s="71">
        <v>40067.699999999997</v>
      </c>
      <c r="G27" s="71">
        <v>22901.17</v>
      </c>
      <c r="H27" s="71">
        <v>0</v>
      </c>
      <c r="I27" s="71">
        <v>0</v>
      </c>
      <c r="J27" s="72">
        <v>0</v>
      </c>
    </row>
    <row r="28" spans="1:10" ht="38.25" x14ac:dyDescent="0.25">
      <c r="A28" s="69"/>
      <c r="B28" s="12">
        <v>67</v>
      </c>
      <c r="C28" s="12"/>
      <c r="D28" s="12"/>
      <c r="E28" s="14" t="s">
        <v>73</v>
      </c>
      <c r="F28" s="96">
        <v>1754523.27</v>
      </c>
      <c r="G28" s="82">
        <v>1403226</v>
      </c>
      <c r="H28" s="95">
        <v>1164449</v>
      </c>
      <c r="I28" s="95">
        <v>1164449</v>
      </c>
      <c r="J28" s="83">
        <v>1164449</v>
      </c>
    </row>
    <row r="29" spans="1:10" ht="51" x14ac:dyDescent="0.25">
      <c r="A29" s="12"/>
      <c r="B29" s="12"/>
      <c r="C29" s="12">
        <v>671</v>
      </c>
      <c r="D29" s="12"/>
      <c r="E29" s="28" t="s">
        <v>74</v>
      </c>
      <c r="F29" s="94">
        <v>1754523.27</v>
      </c>
      <c r="G29" s="71">
        <f>G30+G31</f>
        <v>1403226</v>
      </c>
      <c r="H29" s="71">
        <f>H30+H31</f>
        <v>1164449</v>
      </c>
      <c r="I29" s="94">
        <f>I30+I31</f>
        <v>1164449</v>
      </c>
      <c r="J29" s="72">
        <f>J30+J31</f>
        <v>1164449</v>
      </c>
    </row>
    <row r="30" spans="1:10" ht="38.25" x14ac:dyDescent="0.25">
      <c r="A30" s="12"/>
      <c r="B30" s="12"/>
      <c r="C30" s="12"/>
      <c r="D30" s="12">
        <v>6711</v>
      </c>
      <c r="E30" s="28" t="s">
        <v>75</v>
      </c>
      <c r="F30" s="71">
        <v>640537.37</v>
      </c>
      <c r="G30" s="71">
        <v>957376</v>
      </c>
      <c r="H30" s="71">
        <v>1154549</v>
      </c>
      <c r="I30" s="71">
        <v>1154549</v>
      </c>
      <c r="J30" s="72">
        <v>1154549</v>
      </c>
    </row>
    <row r="31" spans="1:10" ht="38.25" x14ac:dyDescent="0.25">
      <c r="A31" s="12"/>
      <c r="B31" s="12"/>
      <c r="C31" s="12"/>
      <c r="D31" s="12">
        <v>6712</v>
      </c>
      <c r="E31" s="28" t="s">
        <v>76</v>
      </c>
      <c r="F31" s="71">
        <v>1113985.8999999999</v>
      </c>
      <c r="G31" s="71">
        <v>445850</v>
      </c>
      <c r="H31" s="71">
        <v>9900</v>
      </c>
      <c r="I31" s="71">
        <v>9900</v>
      </c>
      <c r="J31" s="72">
        <v>9900</v>
      </c>
    </row>
    <row r="32" spans="1:10" ht="25.5" x14ac:dyDescent="0.25">
      <c r="A32" s="12"/>
      <c r="B32" s="12">
        <v>68</v>
      </c>
      <c r="C32" s="92"/>
      <c r="D32" s="12"/>
      <c r="E32" s="28" t="s">
        <v>131</v>
      </c>
      <c r="F32" s="82">
        <v>0</v>
      </c>
      <c r="G32" s="82">
        <v>0</v>
      </c>
      <c r="H32" s="82">
        <v>19</v>
      </c>
      <c r="I32" s="82">
        <v>19</v>
      </c>
      <c r="J32" s="83">
        <v>19</v>
      </c>
    </row>
    <row r="33" spans="1:17" x14ac:dyDescent="0.25">
      <c r="A33" s="12"/>
      <c r="B33" s="12"/>
      <c r="C33" s="92">
        <v>683</v>
      </c>
      <c r="D33" s="12"/>
      <c r="E33" s="28" t="s">
        <v>132</v>
      </c>
      <c r="F33" s="71">
        <v>0</v>
      </c>
      <c r="G33" s="71">
        <v>0</v>
      </c>
      <c r="H33" s="71">
        <v>19</v>
      </c>
      <c r="I33" s="71">
        <v>19</v>
      </c>
      <c r="J33" s="72">
        <v>19</v>
      </c>
    </row>
    <row r="34" spans="1:17" x14ac:dyDescent="0.25">
      <c r="A34" s="12"/>
      <c r="B34" s="12"/>
      <c r="C34" s="92"/>
      <c r="D34" s="12">
        <v>6831</v>
      </c>
      <c r="E34" s="28" t="s">
        <v>132</v>
      </c>
      <c r="F34" s="71">
        <v>0</v>
      </c>
      <c r="G34" s="71">
        <v>0</v>
      </c>
      <c r="H34" s="71">
        <v>19</v>
      </c>
      <c r="I34" s="71">
        <v>19</v>
      </c>
      <c r="J34" s="72">
        <v>19</v>
      </c>
    </row>
    <row r="35" spans="1:17" x14ac:dyDescent="0.25">
      <c r="A35" s="93"/>
      <c r="B35" s="93"/>
      <c r="C35" s="87"/>
      <c r="D35" s="93"/>
      <c r="E35" s="73"/>
      <c r="F35" s="73"/>
      <c r="G35" s="72"/>
      <c r="H35" s="73"/>
      <c r="I35" s="73"/>
      <c r="J35" s="73"/>
    </row>
    <row r="36" spans="1:17" x14ac:dyDescent="0.25">
      <c r="A36" s="303">
        <v>1</v>
      </c>
      <c r="B36" s="304"/>
      <c r="C36" s="304"/>
      <c r="D36" s="305"/>
      <c r="E36" s="70">
        <v>2</v>
      </c>
      <c r="F36" s="70">
        <v>3</v>
      </c>
      <c r="G36" s="70">
        <v>4</v>
      </c>
      <c r="H36" s="70">
        <v>5</v>
      </c>
      <c r="I36" s="70">
        <v>6</v>
      </c>
      <c r="J36" s="70">
        <v>7</v>
      </c>
    </row>
    <row r="37" spans="1:17" x14ac:dyDescent="0.25">
      <c r="A37" s="11"/>
      <c r="B37" s="11"/>
      <c r="C37" s="11"/>
      <c r="D37" s="11"/>
      <c r="E37" s="11" t="s">
        <v>36</v>
      </c>
      <c r="F37" s="83">
        <v>3063979.71</v>
      </c>
      <c r="G37" s="103">
        <f>G38+G80</f>
        <v>1439827.01</v>
      </c>
      <c r="H37" s="82">
        <f>H38+H80</f>
        <v>1264568</v>
      </c>
      <c r="I37" s="82">
        <f>I38+I80</f>
        <v>1264568</v>
      </c>
      <c r="J37" s="82">
        <f>J38+J80</f>
        <v>1264568</v>
      </c>
    </row>
    <row r="38" spans="1:17" x14ac:dyDescent="0.25">
      <c r="A38" s="11">
        <v>3</v>
      </c>
      <c r="B38" s="11"/>
      <c r="C38" s="11"/>
      <c r="D38" s="11"/>
      <c r="E38" s="11" t="s">
        <v>7</v>
      </c>
      <c r="F38" s="83">
        <v>640991.87</v>
      </c>
      <c r="G38" s="103">
        <f>G39+G47+G75</f>
        <v>970175.84</v>
      </c>
      <c r="H38" s="71">
        <f>H39+H47+H75</f>
        <v>1254668</v>
      </c>
      <c r="I38" s="71">
        <f>I39+I47+I75</f>
        <v>1254668</v>
      </c>
      <c r="J38" s="82">
        <f>J39+J47+J75</f>
        <v>1254668</v>
      </c>
    </row>
    <row r="39" spans="1:17" x14ac:dyDescent="0.25">
      <c r="A39" s="11"/>
      <c r="B39" s="14">
        <v>31</v>
      </c>
      <c r="C39" s="14"/>
      <c r="D39" s="14"/>
      <c r="E39" s="14" t="s">
        <v>8</v>
      </c>
      <c r="F39" s="83">
        <v>284625.82</v>
      </c>
      <c r="G39" s="103">
        <f>G40+G43+G45</f>
        <v>478835</v>
      </c>
      <c r="H39" s="82">
        <f>H40+H43+H45</f>
        <v>680744</v>
      </c>
      <c r="I39" s="82">
        <f>I40+I43+I45</f>
        <v>680744</v>
      </c>
      <c r="J39" s="71">
        <f>J40+J43+J45</f>
        <v>680744</v>
      </c>
      <c r="Q39" s="101"/>
    </row>
    <row r="40" spans="1:17" x14ac:dyDescent="0.25">
      <c r="A40" s="12"/>
      <c r="B40" s="12"/>
      <c r="C40" s="12">
        <v>311</v>
      </c>
      <c r="D40" s="12"/>
      <c r="E40" s="12" t="s">
        <v>77</v>
      </c>
      <c r="F40" s="83">
        <v>236896.48</v>
      </c>
      <c r="G40" s="103">
        <f>G41+G42</f>
        <v>402000</v>
      </c>
      <c r="H40" s="82">
        <v>561291</v>
      </c>
      <c r="I40" s="82">
        <v>561291</v>
      </c>
      <c r="J40" s="82">
        <v>561291</v>
      </c>
    </row>
    <row r="41" spans="1:17" x14ac:dyDescent="0.25">
      <c r="A41" s="12"/>
      <c r="B41" s="12"/>
      <c r="C41" s="12"/>
      <c r="D41" s="12">
        <v>3111</v>
      </c>
      <c r="E41" s="12" t="s">
        <v>78</v>
      </c>
      <c r="F41" s="72">
        <v>235938.37</v>
      </c>
      <c r="G41" s="81">
        <v>399000</v>
      </c>
      <c r="H41" s="71">
        <v>561291</v>
      </c>
      <c r="I41" s="71">
        <v>561291</v>
      </c>
      <c r="J41" s="71">
        <v>561291</v>
      </c>
    </row>
    <row r="42" spans="1:17" x14ac:dyDescent="0.25">
      <c r="A42" s="12"/>
      <c r="B42" s="12"/>
      <c r="C42" s="12"/>
      <c r="D42" s="12">
        <v>3113</v>
      </c>
      <c r="E42" s="12" t="s">
        <v>79</v>
      </c>
      <c r="F42" s="72">
        <v>958.11</v>
      </c>
      <c r="G42" s="81">
        <v>3000</v>
      </c>
      <c r="H42" s="71">
        <v>0</v>
      </c>
      <c r="I42" s="71">
        <v>0</v>
      </c>
      <c r="J42" s="71">
        <v>0</v>
      </c>
    </row>
    <row r="43" spans="1:17" x14ac:dyDescent="0.25">
      <c r="A43" s="12"/>
      <c r="B43" s="12"/>
      <c r="C43" s="12">
        <v>312</v>
      </c>
      <c r="D43" s="12"/>
      <c r="E43" s="12" t="s">
        <v>80</v>
      </c>
      <c r="F43" s="83">
        <v>8641.44</v>
      </c>
      <c r="G43" s="103">
        <v>11000</v>
      </c>
      <c r="H43" s="82">
        <v>27200</v>
      </c>
      <c r="I43" s="82">
        <v>27200</v>
      </c>
      <c r="J43" s="82">
        <v>27200</v>
      </c>
    </row>
    <row r="44" spans="1:17" x14ac:dyDescent="0.25">
      <c r="A44" s="12"/>
      <c r="B44" s="12"/>
      <c r="C44" s="12"/>
      <c r="D44" s="12">
        <v>3121</v>
      </c>
      <c r="E44" s="12" t="s">
        <v>80</v>
      </c>
      <c r="F44" s="72">
        <v>8641.44</v>
      </c>
      <c r="G44" s="81">
        <v>11000</v>
      </c>
      <c r="H44" s="71">
        <v>27200</v>
      </c>
      <c r="I44" s="71">
        <v>27200</v>
      </c>
      <c r="J44" s="71">
        <v>27200</v>
      </c>
    </row>
    <row r="45" spans="1:17" x14ac:dyDescent="0.25">
      <c r="A45" s="12"/>
      <c r="B45" s="12"/>
      <c r="C45" s="12">
        <v>313</v>
      </c>
      <c r="D45" s="12"/>
      <c r="E45" s="12" t="s">
        <v>81</v>
      </c>
      <c r="F45" s="83">
        <v>39087.9</v>
      </c>
      <c r="G45" s="103">
        <v>65835</v>
      </c>
      <c r="H45" s="82">
        <v>92253</v>
      </c>
      <c r="I45" s="82">
        <v>92253</v>
      </c>
      <c r="J45" s="82">
        <v>92253</v>
      </c>
    </row>
    <row r="46" spans="1:17" x14ac:dyDescent="0.25">
      <c r="A46" s="12"/>
      <c r="B46" s="12"/>
      <c r="C46" s="12"/>
      <c r="D46" s="12">
        <v>3132</v>
      </c>
      <c r="E46" s="12" t="s">
        <v>82</v>
      </c>
      <c r="F46" s="72">
        <v>39087.9</v>
      </c>
      <c r="G46" s="81">
        <v>65835</v>
      </c>
      <c r="H46" s="71">
        <v>92253</v>
      </c>
      <c r="I46" s="71">
        <v>92253</v>
      </c>
      <c r="J46" s="71">
        <v>92253</v>
      </c>
    </row>
    <row r="47" spans="1:17" x14ac:dyDescent="0.25">
      <c r="A47" s="12"/>
      <c r="B47" s="12">
        <v>32</v>
      </c>
      <c r="C47" s="68"/>
      <c r="D47" s="68"/>
      <c r="E47" s="12" t="s">
        <v>16</v>
      </c>
      <c r="F47" s="83">
        <v>355782.09</v>
      </c>
      <c r="G47" s="103">
        <f>G48+G53+G59+G69</f>
        <v>489315.83999999997</v>
      </c>
      <c r="H47" s="82">
        <f>H48+H53+H59+H69</f>
        <v>569119</v>
      </c>
      <c r="I47" s="82">
        <f>I48+I53+I59+I69</f>
        <v>569119</v>
      </c>
      <c r="J47" s="82">
        <f>J48+J53+J59+J69</f>
        <v>569119</v>
      </c>
    </row>
    <row r="48" spans="1:17" x14ac:dyDescent="0.25">
      <c r="A48" s="12"/>
      <c r="B48" s="12"/>
      <c r="C48" s="12">
        <v>321</v>
      </c>
      <c r="D48" s="12"/>
      <c r="E48" s="12" t="s">
        <v>83</v>
      </c>
      <c r="F48" s="83">
        <v>12071.96</v>
      </c>
      <c r="G48" s="103">
        <f>G49+G50+G51+G52</f>
        <v>21050.05</v>
      </c>
      <c r="H48" s="82">
        <f>H49+H50+H51+H52</f>
        <v>29355</v>
      </c>
      <c r="I48" s="82">
        <f>I49+I50+I51+I52</f>
        <v>29355</v>
      </c>
      <c r="J48" s="82">
        <f>J49+J50+J51+J52</f>
        <v>29355</v>
      </c>
    </row>
    <row r="49" spans="1:10" x14ac:dyDescent="0.25">
      <c r="A49" s="12"/>
      <c r="B49" s="69"/>
      <c r="C49" s="12"/>
      <c r="D49" s="12">
        <v>3211</v>
      </c>
      <c r="E49" s="28" t="s">
        <v>84</v>
      </c>
      <c r="F49" s="72">
        <v>7003.78</v>
      </c>
      <c r="G49" s="71">
        <v>15000.05</v>
      </c>
      <c r="H49" s="71">
        <v>10200</v>
      </c>
      <c r="I49" s="71">
        <v>10200</v>
      </c>
      <c r="J49" s="71">
        <v>10200</v>
      </c>
    </row>
    <row r="50" spans="1:10" ht="25.5" x14ac:dyDescent="0.25">
      <c r="A50" s="12"/>
      <c r="B50" s="69"/>
      <c r="C50" s="12"/>
      <c r="D50" s="12">
        <v>3212</v>
      </c>
      <c r="E50" s="28" t="s">
        <v>85</v>
      </c>
      <c r="F50" s="72">
        <v>3141.09</v>
      </c>
      <c r="G50" s="81">
        <v>3900</v>
      </c>
      <c r="H50" s="71">
        <v>9950</v>
      </c>
      <c r="I50" s="71">
        <v>9950</v>
      </c>
      <c r="J50" s="71">
        <v>9950</v>
      </c>
    </row>
    <row r="51" spans="1:10" x14ac:dyDescent="0.25">
      <c r="A51" s="12"/>
      <c r="B51" s="12"/>
      <c r="C51" s="12"/>
      <c r="D51" s="12">
        <v>3213</v>
      </c>
      <c r="E51" s="12" t="s">
        <v>86</v>
      </c>
      <c r="F51" s="72">
        <v>1219.28</v>
      </c>
      <c r="G51" s="81">
        <v>1150</v>
      </c>
      <c r="H51" s="71">
        <v>7505</v>
      </c>
      <c r="I51" s="71">
        <v>7505</v>
      </c>
      <c r="J51" s="71">
        <v>7505</v>
      </c>
    </row>
    <row r="52" spans="1:10" x14ac:dyDescent="0.25">
      <c r="A52" s="12"/>
      <c r="B52" s="12"/>
      <c r="C52" s="12"/>
      <c r="D52" s="12">
        <v>3214</v>
      </c>
      <c r="E52" s="12" t="s">
        <v>87</v>
      </c>
      <c r="F52" s="72">
        <v>707.81</v>
      </c>
      <c r="G52" s="81">
        <v>1000</v>
      </c>
      <c r="H52" s="71">
        <v>1700</v>
      </c>
      <c r="I52" s="71">
        <v>1700</v>
      </c>
      <c r="J52" s="71">
        <v>1700</v>
      </c>
    </row>
    <row r="53" spans="1:10" x14ac:dyDescent="0.25">
      <c r="A53" s="12"/>
      <c r="B53" s="12"/>
      <c r="C53" s="12">
        <v>322</v>
      </c>
      <c r="D53" s="12"/>
      <c r="E53" s="12" t="s">
        <v>88</v>
      </c>
      <c r="F53" s="83">
        <v>17911.82</v>
      </c>
      <c r="G53" s="103">
        <f>G54+G55+G56+G57+G58</f>
        <v>36700</v>
      </c>
      <c r="H53" s="82">
        <f>H54+H55+H56+H57+H58</f>
        <v>67490</v>
      </c>
      <c r="I53" s="82">
        <f>I54+I55+I56+I57+I58</f>
        <v>67490</v>
      </c>
      <c r="J53" s="82">
        <f>J54+J55+J56+J57+J58</f>
        <v>67490</v>
      </c>
    </row>
    <row r="54" spans="1:10" x14ac:dyDescent="0.25">
      <c r="A54" s="12"/>
      <c r="B54" s="12"/>
      <c r="C54" s="12"/>
      <c r="D54" s="12">
        <v>3221</v>
      </c>
      <c r="E54" s="12" t="s">
        <v>89</v>
      </c>
      <c r="F54" s="72">
        <v>7997.37</v>
      </c>
      <c r="G54" s="81">
        <v>13000</v>
      </c>
      <c r="H54" s="71">
        <v>21070</v>
      </c>
      <c r="I54" s="71">
        <v>21070</v>
      </c>
      <c r="J54" s="71">
        <v>21070</v>
      </c>
    </row>
    <row r="55" spans="1:10" x14ac:dyDescent="0.25">
      <c r="A55" s="12"/>
      <c r="B55" s="12"/>
      <c r="C55" s="12"/>
      <c r="D55" s="12">
        <v>3222</v>
      </c>
      <c r="E55" s="12" t="s">
        <v>90</v>
      </c>
      <c r="F55" s="72">
        <v>4735.54</v>
      </c>
      <c r="G55" s="81">
        <v>5000</v>
      </c>
      <c r="H55" s="71">
        <v>11300</v>
      </c>
      <c r="I55" s="71">
        <v>11300</v>
      </c>
      <c r="J55" s="71">
        <v>11300</v>
      </c>
    </row>
    <row r="56" spans="1:10" x14ac:dyDescent="0.25">
      <c r="A56" s="12"/>
      <c r="B56" s="12"/>
      <c r="C56" s="12"/>
      <c r="D56" s="12">
        <v>3223</v>
      </c>
      <c r="E56" s="12" t="s">
        <v>91</v>
      </c>
      <c r="F56" s="72">
        <v>2806.52</v>
      </c>
      <c r="G56" s="81">
        <v>17000</v>
      </c>
      <c r="H56" s="71">
        <v>23070</v>
      </c>
      <c r="I56" s="71">
        <v>23070</v>
      </c>
      <c r="J56" s="71">
        <v>23070</v>
      </c>
    </row>
    <row r="57" spans="1:10" x14ac:dyDescent="0.25">
      <c r="A57" s="12"/>
      <c r="B57" s="12"/>
      <c r="C57" s="12"/>
      <c r="D57" s="12">
        <v>3224</v>
      </c>
      <c r="E57" s="12" t="s">
        <v>92</v>
      </c>
      <c r="F57" s="72">
        <v>126.92</v>
      </c>
      <c r="G57" s="81">
        <v>500</v>
      </c>
      <c r="H57" s="71">
        <v>2000</v>
      </c>
      <c r="I57" s="71">
        <v>2000</v>
      </c>
      <c r="J57" s="71">
        <v>2000</v>
      </c>
    </row>
    <row r="58" spans="1:10" x14ac:dyDescent="0.25">
      <c r="A58" s="12"/>
      <c r="B58" s="12"/>
      <c r="C58" s="12"/>
      <c r="D58" s="12">
        <v>3225</v>
      </c>
      <c r="E58" s="12" t="s">
        <v>93</v>
      </c>
      <c r="F58" s="72">
        <v>2245.4699999999998</v>
      </c>
      <c r="G58" s="81">
        <v>1200</v>
      </c>
      <c r="H58" s="81">
        <v>10050</v>
      </c>
      <c r="I58" s="81">
        <v>10050</v>
      </c>
      <c r="J58" s="81">
        <v>10050</v>
      </c>
    </row>
    <row r="59" spans="1:10" x14ac:dyDescent="0.25">
      <c r="A59" s="12"/>
      <c r="B59" s="12"/>
      <c r="C59" s="12">
        <v>323</v>
      </c>
      <c r="D59" s="12"/>
      <c r="E59" s="12" t="s">
        <v>94</v>
      </c>
      <c r="F59" s="83">
        <v>322670.61</v>
      </c>
      <c r="G59" s="103">
        <f>G60+G61+G62+G63+G64+G65+G66+G67+G68</f>
        <v>415986</v>
      </c>
      <c r="H59" s="82">
        <f>H60+H61+H62+H63+H64+H65+H66+H67+H68</f>
        <v>442855</v>
      </c>
      <c r="I59" s="82">
        <f>I60+I61+I62+I63+I64+I65+I66+I67+I68</f>
        <v>442855</v>
      </c>
      <c r="J59" s="82">
        <f>J60+J61+J62+J63+J64+J65+J66+J67+J68</f>
        <v>442855</v>
      </c>
    </row>
    <row r="60" spans="1:10" x14ac:dyDescent="0.25">
      <c r="A60" s="12"/>
      <c r="B60" s="12"/>
      <c r="C60" s="12"/>
      <c r="D60" s="12">
        <v>3231</v>
      </c>
      <c r="E60" s="12" t="s">
        <v>95</v>
      </c>
      <c r="F60" s="72">
        <v>9187.83</v>
      </c>
      <c r="G60" s="81">
        <v>31605</v>
      </c>
      <c r="H60" s="71">
        <v>37438</v>
      </c>
      <c r="I60" s="71">
        <v>37438</v>
      </c>
      <c r="J60" s="71">
        <v>37438</v>
      </c>
    </row>
    <row r="61" spans="1:10" x14ac:dyDescent="0.25">
      <c r="A61" s="12"/>
      <c r="B61" s="12"/>
      <c r="C61" s="12"/>
      <c r="D61" s="74">
        <v>3232</v>
      </c>
      <c r="E61" s="73" t="s">
        <v>96</v>
      </c>
      <c r="F61" s="72">
        <v>2352.34</v>
      </c>
      <c r="G61" s="72">
        <v>3000</v>
      </c>
      <c r="H61" s="72">
        <v>11500</v>
      </c>
      <c r="I61" s="72">
        <v>11500</v>
      </c>
      <c r="J61" s="72">
        <v>11500</v>
      </c>
    </row>
    <row r="62" spans="1:10" x14ac:dyDescent="0.25">
      <c r="A62" s="12"/>
      <c r="B62" s="12"/>
      <c r="C62" s="12"/>
      <c r="D62" s="74">
        <v>3233</v>
      </c>
      <c r="E62" s="73" t="s">
        <v>97</v>
      </c>
      <c r="F62" s="72">
        <v>248.85</v>
      </c>
      <c r="G62" s="72">
        <v>20000</v>
      </c>
      <c r="H62" s="72">
        <v>15005</v>
      </c>
      <c r="I62" s="72">
        <v>15005</v>
      </c>
      <c r="J62" s="72">
        <v>15005</v>
      </c>
    </row>
    <row r="63" spans="1:10" x14ac:dyDescent="0.25">
      <c r="A63" s="12"/>
      <c r="B63" s="12"/>
      <c r="C63" s="12"/>
      <c r="D63" s="74">
        <v>3234</v>
      </c>
      <c r="E63" s="73" t="s">
        <v>98</v>
      </c>
      <c r="F63" s="72">
        <v>1825.52</v>
      </c>
      <c r="G63" s="72">
        <v>13500</v>
      </c>
      <c r="H63" s="72">
        <v>10000</v>
      </c>
      <c r="I63" s="72">
        <v>10000</v>
      </c>
      <c r="J63" s="72">
        <v>10000</v>
      </c>
    </row>
    <row r="64" spans="1:10" x14ac:dyDescent="0.25">
      <c r="A64" s="12"/>
      <c r="B64" s="12"/>
      <c r="C64" s="12"/>
      <c r="D64" s="74">
        <v>3235</v>
      </c>
      <c r="E64" s="73" t="s">
        <v>99</v>
      </c>
      <c r="F64" s="72">
        <v>23340.12</v>
      </c>
      <c r="G64" s="72">
        <v>27000</v>
      </c>
      <c r="H64" s="72">
        <v>36000</v>
      </c>
      <c r="I64" s="72">
        <v>36000</v>
      </c>
      <c r="J64" s="72">
        <v>36000</v>
      </c>
    </row>
    <row r="65" spans="1:10" x14ac:dyDescent="0.25">
      <c r="A65" s="12"/>
      <c r="B65" s="12"/>
      <c r="C65" s="12"/>
      <c r="D65" s="74">
        <v>3236</v>
      </c>
      <c r="E65" s="73" t="s">
        <v>100</v>
      </c>
      <c r="F65" s="72">
        <v>1433.43</v>
      </c>
      <c r="G65" s="72">
        <v>0</v>
      </c>
      <c r="H65" s="72">
        <v>0</v>
      </c>
      <c r="I65" s="72">
        <v>0</v>
      </c>
      <c r="J65" s="72">
        <v>0</v>
      </c>
    </row>
    <row r="66" spans="1:10" x14ac:dyDescent="0.25">
      <c r="A66" s="12"/>
      <c r="B66" s="12"/>
      <c r="C66" s="12"/>
      <c r="D66" s="74">
        <v>3237</v>
      </c>
      <c r="E66" s="73" t="s">
        <v>101</v>
      </c>
      <c r="F66" s="72">
        <v>169289.94</v>
      </c>
      <c r="G66" s="72">
        <v>177188</v>
      </c>
      <c r="H66" s="72">
        <v>79557</v>
      </c>
      <c r="I66" s="72">
        <v>79557</v>
      </c>
      <c r="J66" s="72">
        <v>79557</v>
      </c>
    </row>
    <row r="67" spans="1:10" x14ac:dyDescent="0.25">
      <c r="A67" s="12"/>
      <c r="B67" s="12"/>
      <c r="C67" s="12"/>
      <c r="D67" s="74">
        <v>3238</v>
      </c>
      <c r="E67" s="73" t="s">
        <v>102</v>
      </c>
      <c r="F67" s="72">
        <v>97858.82</v>
      </c>
      <c r="G67" s="72">
        <v>90193</v>
      </c>
      <c r="H67" s="72">
        <v>204500</v>
      </c>
      <c r="I67" s="72">
        <v>204500</v>
      </c>
      <c r="J67" s="72">
        <v>204500</v>
      </c>
    </row>
    <row r="68" spans="1:10" x14ac:dyDescent="0.25">
      <c r="A68" s="12"/>
      <c r="B68" s="12"/>
      <c r="C68" s="12"/>
      <c r="D68" s="74">
        <v>3239</v>
      </c>
      <c r="E68" s="73" t="s">
        <v>103</v>
      </c>
      <c r="F68" s="72">
        <v>17133.759999999998</v>
      </c>
      <c r="G68" s="72">
        <v>53500</v>
      </c>
      <c r="H68" s="72">
        <v>48855</v>
      </c>
      <c r="I68" s="72">
        <v>48855</v>
      </c>
      <c r="J68" s="72">
        <v>48855</v>
      </c>
    </row>
    <row r="69" spans="1:10" x14ac:dyDescent="0.25">
      <c r="A69" s="12"/>
      <c r="B69" s="12"/>
      <c r="C69" s="12">
        <v>329</v>
      </c>
      <c r="D69" s="73"/>
      <c r="E69" s="73" t="s">
        <v>104</v>
      </c>
      <c r="F69" s="83">
        <v>3127.7</v>
      </c>
      <c r="G69" s="83">
        <f>G70+G71+G72+G73+G74</f>
        <v>15579.79</v>
      </c>
      <c r="H69" s="83">
        <f>H70+H71+H72+H73+H74</f>
        <v>29419</v>
      </c>
      <c r="I69" s="83">
        <f>I70+I71+I72+I73+I74</f>
        <v>29419</v>
      </c>
      <c r="J69" s="83">
        <f>J70+J71+J72+J73+J74</f>
        <v>29419</v>
      </c>
    </row>
    <row r="70" spans="1:10" x14ac:dyDescent="0.25">
      <c r="A70" s="12"/>
      <c r="B70" s="12"/>
      <c r="C70" s="12"/>
      <c r="D70" s="74">
        <v>3292</v>
      </c>
      <c r="E70" s="73" t="s">
        <v>105</v>
      </c>
      <c r="F70" s="72">
        <v>396.27</v>
      </c>
      <c r="G70" s="72">
        <v>2000</v>
      </c>
      <c r="H70" s="72">
        <v>15600</v>
      </c>
      <c r="I70" s="72">
        <v>15600</v>
      </c>
      <c r="J70" s="72">
        <v>15600</v>
      </c>
    </row>
    <row r="71" spans="1:10" x14ac:dyDescent="0.25">
      <c r="A71" s="12"/>
      <c r="B71" s="12"/>
      <c r="C71" s="12"/>
      <c r="D71" s="74">
        <v>3293</v>
      </c>
      <c r="E71" s="73" t="s">
        <v>106</v>
      </c>
      <c r="F71" s="72">
        <v>446.53</v>
      </c>
      <c r="G71" s="72">
        <v>849.79</v>
      </c>
      <c r="H71" s="72">
        <v>6670</v>
      </c>
      <c r="I71" s="72">
        <v>6670</v>
      </c>
      <c r="J71" s="72">
        <v>6670</v>
      </c>
    </row>
    <row r="72" spans="1:10" x14ac:dyDescent="0.25">
      <c r="A72" s="12"/>
      <c r="B72" s="12"/>
      <c r="C72" s="12"/>
      <c r="D72" s="74">
        <v>3294</v>
      </c>
      <c r="E72" s="73" t="s">
        <v>107</v>
      </c>
      <c r="F72" s="72">
        <v>2019.91</v>
      </c>
      <c r="G72" s="72">
        <v>4030</v>
      </c>
      <c r="H72" s="72">
        <v>4530</v>
      </c>
      <c r="I72" s="72">
        <v>4530</v>
      </c>
      <c r="J72" s="72">
        <v>4530</v>
      </c>
    </row>
    <row r="73" spans="1:10" x14ac:dyDescent="0.25">
      <c r="A73" s="12"/>
      <c r="B73" s="12"/>
      <c r="C73" s="12"/>
      <c r="D73" s="74">
        <v>3295</v>
      </c>
      <c r="E73" s="73" t="s">
        <v>108</v>
      </c>
      <c r="F73" s="72">
        <v>51.7</v>
      </c>
      <c r="G73" s="72">
        <v>8300</v>
      </c>
      <c r="H73" s="72">
        <v>1300</v>
      </c>
      <c r="I73" s="72">
        <v>1300</v>
      </c>
      <c r="J73" s="72">
        <v>1300</v>
      </c>
    </row>
    <row r="74" spans="1:10" x14ac:dyDescent="0.25">
      <c r="A74" s="12"/>
      <c r="B74" s="12"/>
      <c r="C74" s="12"/>
      <c r="D74" s="74">
        <v>3299</v>
      </c>
      <c r="E74" s="73" t="s">
        <v>104</v>
      </c>
      <c r="F74" s="72">
        <v>213.29</v>
      </c>
      <c r="G74" s="72">
        <v>400</v>
      </c>
      <c r="H74" s="72">
        <v>1319</v>
      </c>
      <c r="I74" s="72">
        <v>1319</v>
      </c>
      <c r="J74" s="72">
        <v>1319</v>
      </c>
    </row>
    <row r="75" spans="1:10" x14ac:dyDescent="0.25">
      <c r="A75" s="12"/>
      <c r="B75" s="12">
        <v>34</v>
      </c>
      <c r="C75" s="12"/>
      <c r="D75" s="73"/>
      <c r="E75" s="73" t="s">
        <v>109</v>
      </c>
      <c r="F75" s="83">
        <v>583.96</v>
      </c>
      <c r="G75" s="83">
        <v>2025</v>
      </c>
      <c r="H75" s="83">
        <f>H76</f>
        <v>4805</v>
      </c>
      <c r="I75" s="83">
        <f>I76</f>
        <v>4805</v>
      </c>
      <c r="J75" s="83">
        <f>J76</f>
        <v>4805</v>
      </c>
    </row>
    <row r="76" spans="1:10" x14ac:dyDescent="0.25">
      <c r="A76" s="12"/>
      <c r="B76" s="12"/>
      <c r="C76" s="12">
        <v>343</v>
      </c>
      <c r="D76" s="73"/>
      <c r="E76" s="73" t="s">
        <v>110</v>
      </c>
      <c r="F76" s="83">
        <v>583.96</v>
      </c>
      <c r="G76" s="83">
        <v>2025</v>
      </c>
      <c r="H76" s="83">
        <f>H77+H78+H79</f>
        <v>4805</v>
      </c>
      <c r="I76" s="83">
        <f>I77+I78+I79</f>
        <v>4805</v>
      </c>
      <c r="J76" s="83">
        <f>J77+J78+J79</f>
        <v>4805</v>
      </c>
    </row>
    <row r="77" spans="1:10" x14ac:dyDescent="0.25">
      <c r="A77" s="12"/>
      <c r="B77" s="12"/>
      <c r="C77" s="12"/>
      <c r="D77" s="74">
        <v>3431</v>
      </c>
      <c r="E77" s="73" t="s">
        <v>111</v>
      </c>
      <c r="F77" s="72">
        <v>583.74</v>
      </c>
      <c r="G77" s="72">
        <v>2000</v>
      </c>
      <c r="H77" s="72">
        <v>4505</v>
      </c>
      <c r="I77" s="72">
        <v>4505</v>
      </c>
      <c r="J77" s="72">
        <v>4505</v>
      </c>
    </row>
    <row r="78" spans="1:10" x14ac:dyDescent="0.25">
      <c r="A78" s="12"/>
      <c r="B78" s="12"/>
      <c r="C78" s="12"/>
      <c r="D78" s="74">
        <v>3432</v>
      </c>
      <c r="E78" s="73" t="s">
        <v>112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</row>
    <row r="79" spans="1:10" x14ac:dyDescent="0.25">
      <c r="A79" s="12"/>
      <c r="B79" s="12"/>
      <c r="C79" s="12"/>
      <c r="D79" s="74">
        <v>3433</v>
      </c>
      <c r="E79" s="73" t="s">
        <v>113</v>
      </c>
      <c r="F79" s="72">
        <v>0.22</v>
      </c>
      <c r="G79" s="109">
        <v>25</v>
      </c>
      <c r="H79" s="72">
        <v>300</v>
      </c>
      <c r="I79" s="72">
        <v>300</v>
      </c>
      <c r="J79" s="72">
        <v>300</v>
      </c>
    </row>
    <row r="80" spans="1:10" ht="25.5" x14ac:dyDescent="0.25">
      <c r="A80" s="13">
        <v>4</v>
      </c>
      <c r="B80" s="13"/>
      <c r="C80" s="13"/>
      <c r="D80" s="13"/>
      <c r="E80" s="20" t="s">
        <v>9</v>
      </c>
      <c r="F80" s="83">
        <v>2422987.84</v>
      </c>
      <c r="G80" s="103">
        <f>G81+G84</f>
        <v>469651.17</v>
      </c>
      <c r="H80" s="82">
        <f>H81+H84</f>
        <v>9900</v>
      </c>
      <c r="I80" s="82">
        <f>I81+I84</f>
        <v>9900</v>
      </c>
      <c r="J80" s="82">
        <f>J81+J84</f>
        <v>9900</v>
      </c>
    </row>
    <row r="81" spans="1:10" ht="38.25" x14ac:dyDescent="0.25">
      <c r="A81" s="14"/>
      <c r="B81" s="14">
        <v>41</v>
      </c>
      <c r="C81" s="14"/>
      <c r="D81" s="14"/>
      <c r="E81" s="21" t="s">
        <v>10</v>
      </c>
      <c r="F81" s="83">
        <v>45435.17</v>
      </c>
      <c r="G81" s="83">
        <v>208000</v>
      </c>
      <c r="H81" s="106">
        <v>3500</v>
      </c>
      <c r="I81" s="106">
        <v>3500</v>
      </c>
      <c r="J81" s="106">
        <v>3500</v>
      </c>
    </row>
    <row r="82" spans="1:10" x14ac:dyDescent="0.25">
      <c r="A82" s="14"/>
      <c r="B82" s="14"/>
      <c r="C82" s="12">
        <v>412</v>
      </c>
      <c r="D82" s="12"/>
      <c r="E82" s="12" t="s">
        <v>114</v>
      </c>
      <c r="F82" s="83">
        <v>45435.17</v>
      </c>
      <c r="G82" s="83">
        <v>208000</v>
      </c>
      <c r="H82" s="106">
        <v>3500</v>
      </c>
      <c r="I82" s="106">
        <v>3500</v>
      </c>
      <c r="J82" s="106">
        <v>3500</v>
      </c>
    </row>
    <row r="83" spans="1:10" x14ac:dyDescent="0.25">
      <c r="A83" s="14"/>
      <c r="B83" s="14"/>
      <c r="C83" s="12"/>
      <c r="D83" s="12">
        <v>4124</v>
      </c>
      <c r="E83" s="12" t="s">
        <v>115</v>
      </c>
      <c r="F83" s="72">
        <v>45435.17</v>
      </c>
      <c r="G83" s="72">
        <v>208000</v>
      </c>
      <c r="H83" s="75">
        <v>3500</v>
      </c>
      <c r="I83" s="75">
        <v>3500</v>
      </c>
      <c r="J83" s="75">
        <v>3500</v>
      </c>
    </row>
    <row r="84" spans="1:10" ht="38.25" x14ac:dyDescent="0.25">
      <c r="A84" s="73"/>
      <c r="B84" s="74">
        <v>42</v>
      </c>
      <c r="C84" s="73"/>
      <c r="D84" s="73"/>
      <c r="E84" s="76" t="s">
        <v>116</v>
      </c>
      <c r="F84" s="83">
        <v>2377552.67</v>
      </c>
      <c r="G84" s="83">
        <f>G85+G88+G91</f>
        <v>261651.16999999998</v>
      </c>
      <c r="H84" s="83">
        <f>H85+H88+H91</f>
        <v>6400</v>
      </c>
      <c r="I84" s="83">
        <f>I85+I88+I91</f>
        <v>6400</v>
      </c>
      <c r="J84" s="83">
        <f>J85+J88+J91</f>
        <v>6400</v>
      </c>
    </row>
    <row r="85" spans="1:10" x14ac:dyDescent="0.25">
      <c r="A85" s="73"/>
      <c r="B85" s="77"/>
      <c r="C85" s="73">
        <v>422</v>
      </c>
      <c r="D85" s="73"/>
      <c r="E85" s="73" t="s">
        <v>117</v>
      </c>
      <c r="F85" s="105">
        <v>2307457.7799999998</v>
      </c>
      <c r="G85" s="83">
        <f>G86+G87</f>
        <v>209850</v>
      </c>
      <c r="H85" s="83">
        <f>H86+H87</f>
        <v>1600</v>
      </c>
      <c r="I85" s="83">
        <f>I86+I87</f>
        <v>1600</v>
      </c>
      <c r="J85" s="83">
        <f>J86+J87</f>
        <v>1600</v>
      </c>
    </row>
    <row r="86" spans="1:10" x14ac:dyDescent="0.25">
      <c r="A86" s="78"/>
      <c r="B86" s="78"/>
      <c r="C86" s="78"/>
      <c r="D86" s="79">
        <v>4221</v>
      </c>
      <c r="E86" s="76" t="s">
        <v>118</v>
      </c>
      <c r="F86" s="80">
        <v>2307457.7799999998</v>
      </c>
      <c r="G86" s="72">
        <v>204850</v>
      </c>
      <c r="H86" s="80">
        <v>1600</v>
      </c>
      <c r="I86" s="80">
        <v>1600</v>
      </c>
      <c r="J86" s="80">
        <v>1600</v>
      </c>
    </row>
    <row r="87" spans="1:10" x14ac:dyDescent="0.25">
      <c r="A87" s="78"/>
      <c r="B87" s="78"/>
      <c r="C87" s="78"/>
      <c r="D87" s="79">
        <v>4226</v>
      </c>
      <c r="E87" s="76" t="s">
        <v>119</v>
      </c>
      <c r="F87" s="80">
        <v>0</v>
      </c>
      <c r="G87" s="72">
        <v>5000</v>
      </c>
      <c r="H87" s="80">
        <v>0</v>
      </c>
      <c r="I87" s="80">
        <v>0</v>
      </c>
      <c r="J87" s="80">
        <v>0</v>
      </c>
    </row>
    <row r="88" spans="1:10" ht="25.5" x14ac:dyDescent="0.25">
      <c r="A88" s="78"/>
      <c r="B88" s="78"/>
      <c r="C88" s="76">
        <v>424</v>
      </c>
      <c r="D88" s="79"/>
      <c r="E88" s="76" t="s">
        <v>120</v>
      </c>
      <c r="F88" s="110">
        <v>44887.42</v>
      </c>
      <c r="G88" s="83">
        <f>G89+G90</f>
        <v>31801.17</v>
      </c>
      <c r="H88" s="105">
        <f>H89+H90</f>
        <v>4800</v>
      </c>
      <c r="I88" s="105">
        <f>I89+I90</f>
        <v>4800</v>
      </c>
      <c r="J88" s="105">
        <f>J89+J90</f>
        <v>4800</v>
      </c>
    </row>
    <row r="89" spans="1:10" x14ac:dyDescent="0.25">
      <c r="A89" s="78"/>
      <c r="B89" s="78"/>
      <c r="C89" s="73"/>
      <c r="D89" s="74">
        <v>4241</v>
      </c>
      <c r="E89" s="73" t="s">
        <v>121</v>
      </c>
      <c r="F89" s="80">
        <v>1059.68</v>
      </c>
      <c r="G89" s="72">
        <v>2500</v>
      </c>
      <c r="H89" s="80">
        <v>1800</v>
      </c>
      <c r="I89" s="80">
        <v>1800</v>
      </c>
      <c r="J89" s="80">
        <v>1800</v>
      </c>
    </row>
    <row r="90" spans="1:10" x14ac:dyDescent="0.25">
      <c r="A90" s="73"/>
      <c r="B90" s="73"/>
      <c r="C90" s="73"/>
      <c r="D90" s="74">
        <v>4243</v>
      </c>
      <c r="E90" s="73" t="s">
        <v>122</v>
      </c>
      <c r="F90" s="72">
        <v>43827.74</v>
      </c>
      <c r="G90" s="72">
        <v>29301.17</v>
      </c>
      <c r="H90" s="72">
        <v>3000</v>
      </c>
      <c r="I90" s="72">
        <v>3000</v>
      </c>
      <c r="J90" s="72">
        <v>3000</v>
      </c>
    </row>
    <row r="91" spans="1:10" x14ac:dyDescent="0.25">
      <c r="A91" s="73"/>
      <c r="B91" s="73"/>
      <c r="C91" s="73">
        <v>426</v>
      </c>
      <c r="D91" s="74"/>
      <c r="E91" s="73" t="s">
        <v>123</v>
      </c>
      <c r="F91" s="83">
        <v>25207.47</v>
      </c>
      <c r="G91" s="83">
        <v>20000</v>
      </c>
      <c r="H91" s="83">
        <v>0</v>
      </c>
      <c r="I91" s="83">
        <v>0</v>
      </c>
      <c r="J91" s="83">
        <v>0</v>
      </c>
    </row>
    <row r="92" spans="1:10" x14ac:dyDescent="0.25">
      <c r="A92" s="44"/>
      <c r="B92" s="44"/>
      <c r="C92" s="44"/>
      <c r="D92" s="74">
        <v>4263</v>
      </c>
      <c r="E92" s="73" t="s">
        <v>124</v>
      </c>
      <c r="F92" s="72">
        <v>25207.47</v>
      </c>
      <c r="G92" s="72">
        <v>20000</v>
      </c>
      <c r="H92" s="44">
        <v>0</v>
      </c>
      <c r="I92" s="44">
        <v>0</v>
      </c>
      <c r="J92" s="44">
        <v>0</v>
      </c>
    </row>
  </sheetData>
  <mergeCells count="5">
    <mergeCell ref="A2:G2"/>
    <mergeCell ref="A4:G4"/>
    <mergeCell ref="A6:D6"/>
    <mergeCell ref="A7:D7"/>
    <mergeCell ref="A36:D36"/>
  </mergeCells>
  <pageMargins left="0.7" right="0.7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workbookViewId="0">
      <selection activeCell="H30" sqref="H30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289" t="s">
        <v>34</v>
      </c>
      <c r="C2" s="289"/>
      <c r="D2" s="289"/>
      <c r="E2" s="289"/>
      <c r="F2" s="289"/>
      <c r="G2" s="289"/>
      <c r="H2" s="31"/>
      <c r="I2" s="31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51" t="s">
        <v>43</v>
      </c>
      <c r="B4" s="49" t="s">
        <v>45</v>
      </c>
      <c r="C4" s="39" t="s">
        <v>57</v>
      </c>
      <c r="D4" s="39" t="s">
        <v>56</v>
      </c>
      <c r="E4" s="40" t="s">
        <v>52</v>
      </c>
      <c r="F4" s="40" t="s">
        <v>53</v>
      </c>
      <c r="G4" s="40" t="s">
        <v>54</v>
      </c>
    </row>
    <row r="5" spans="1:9" s="43" customFormat="1" ht="11.25" x14ac:dyDescent="0.2">
      <c r="A5" s="47">
        <v>1</v>
      </c>
      <c r="B5" s="47">
        <v>2</v>
      </c>
      <c r="C5" s="45">
        <v>3</v>
      </c>
      <c r="D5" s="45">
        <v>4</v>
      </c>
      <c r="E5" s="46">
        <v>5</v>
      </c>
      <c r="F5" s="46">
        <v>6</v>
      </c>
      <c r="G5" s="46">
        <v>7</v>
      </c>
    </row>
    <row r="6" spans="1:9" x14ac:dyDescent="0.25">
      <c r="A6" s="11"/>
      <c r="B6" s="11" t="s">
        <v>35</v>
      </c>
      <c r="C6" s="96">
        <f>C7+C10+C13+C16+C19</f>
        <v>1795803.54</v>
      </c>
      <c r="D6" s="96">
        <v>1439827.01</v>
      </c>
      <c r="E6" s="82">
        <f>E7+E10+E13+E16+E19</f>
        <v>1264568</v>
      </c>
      <c r="F6" s="82">
        <f>F7+F10+F13+F16+F19</f>
        <v>1264568</v>
      </c>
      <c r="G6" s="82">
        <f>G7+G10+G13+G16+G19</f>
        <v>1264568</v>
      </c>
    </row>
    <row r="7" spans="1:9" x14ac:dyDescent="0.25">
      <c r="A7" s="11">
        <v>1</v>
      </c>
      <c r="B7" s="11" t="s">
        <v>46</v>
      </c>
      <c r="C7" s="96">
        <v>1754523.27</v>
      </c>
      <c r="D7" s="96">
        <v>1403226</v>
      </c>
      <c r="E7" s="82">
        <v>1164449</v>
      </c>
      <c r="F7" s="82">
        <v>1164449</v>
      </c>
      <c r="G7" s="82">
        <v>1164449</v>
      </c>
    </row>
    <row r="8" spans="1:9" x14ac:dyDescent="0.25">
      <c r="A8" s="28">
        <v>11</v>
      </c>
      <c r="B8" s="28" t="s">
        <v>46</v>
      </c>
      <c r="C8" s="94">
        <v>1754523.27</v>
      </c>
      <c r="D8" s="94">
        <v>1403226</v>
      </c>
      <c r="E8" s="71">
        <v>1164449</v>
      </c>
      <c r="F8" s="71">
        <v>1164449</v>
      </c>
      <c r="G8" s="71">
        <v>1164449</v>
      </c>
    </row>
    <row r="9" spans="1:9" x14ac:dyDescent="0.25">
      <c r="A9" s="15"/>
      <c r="B9" s="15"/>
      <c r="C9" s="94"/>
      <c r="D9" s="94"/>
      <c r="E9" s="71"/>
      <c r="F9" s="71"/>
      <c r="G9" s="71"/>
    </row>
    <row r="10" spans="1:9" x14ac:dyDescent="0.25">
      <c r="A10" s="13">
        <v>3</v>
      </c>
      <c r="B10" s="13" t="s">
        <v>50</v>
      </c>
      <c r="C10" s="96">
        <v>975.56</v>
      </c>
      <c r="D10" s="96">
        <v>1099.79</v>
      </c>
      <c r="E10" s="82">
        <v>100119</v>
      </c>
      <c r="F10" s="82">
        <v>100119</v>
      </c>
      <c r="G10" s="82">
        <v>100119</v>
      </c>
    </row>
    <row r="11" spans="1:9" x14ac:dyDescent="0.25">
      <c r="A11" s="14">
        <v>31</v>
      </c>
      <c r="B11" s="14" t="s">
        <v>50</v>
      </c>
      <c r="C11" s="94">
        <v>975.56</v>
      </c>
      <c r="D11" s="94">
        <v>1099.79</v>
      </c>
      <c r="E11" s="71">
        <v>100119</v>
      </c>
      <c r="F11" s="71">
        <v>100119</v>
      </c>
      <c r="G11" s="71">
        <v>100119</v>
      </c>
    </row>
    <row r="12" spans="1:9" x14ac:dyDescent="0.25">
      <c r="A12" s="14"/>
      <c r="B12" s="14"/>
      <c r="C12" s="94"/>
      <c r="D12" s="94"/>
      <c r="E12" s="71"/>
      <c r="F12" s="71"/>
      <c r="G12" s="71"/>
    </row>
    <row r="13" spans="1:9" x14ac:dyDescent="0.25">
      <c r="A13" s="11">
        <v>4</v>
      </c>
      <c r="B13" s="11" t="s">
        <v>138</v>
      </c>
      <c r="C13" s="96">
        <v>0</v>
      </c>
      <c r="D13" s="96">
        <v>10000</v>
      </c>
      <c r="E13" s="82">
        <v>0</v>
      </c>
      <c r="F13" s="82">
        <v>0</v>
      </c>
      <c r="G13" s="82">
        <v>0</v>
      </c>
    </row>
    <row r="14" spans="1:9" x14ac:dyDescent="0.25">
      <c r="A14" s="14">
        <v>43</v>
      </c>
      <c r="B14" s="14" t="s">
        <v>139</v>
      </c>
      <c r="C14" s="94">
        <v>0</v>
      </c>
      <c r="D14" s="94">
        <v>10000</v>
      </c>
      <c r="E14" s="71">
        <v>0</v>
      </c>
      <c r="F14" s="71">
        <v>0</v>
      </c>
      <c r="G14" s="71">
        <v>0</v>
      </c>
    </row>
    <row r="15" spans="1:9" x14ac:dyDescent="0.25">
      <c r="A15" s="14"/>
      <c r="B15" s="14"/>
      <c r="C15" s="94"/>
      <c r="D15" s="94"/>
      <c r="E15" s="71"/>
      <c r="F15" s="71"/>
      <c r="G15" s="71"/>
    </row>
    <row r="16" spans="1:9" x14ac:dyDescent="0.25">
      <c r="A16" s="11">
        <v>5</v>
      </c>
      <c r="B16" s="11" t="s">
        <v>140</v>
      </c>
      <c r="C16" s="96">
        <v>237.01</v>
      </c>
      <c r="D16" s="96">
        <v>2600.0500000000002</v>
      </c>
      <c r="E16" s="82">
        <v>0</v>
      </c>
      <c r="F16" s="82">
        <v>0</v>
      </c>
      <c r="G16" s="82">
        <v>0</v>
      </c>
    </row>
    <row r="17" spans="1:7" x14ac:dyDescent="0.25">
      <c r="A17" s="14">
        <v>52</v>
      </c>
      <c r="B17" s="14" t="s">
        <v>141</v>
      </c>
      <c r="C17" s="94">
        <v>237.01</v>
      </c>
      <c r="D17" s="94">
        <v>2600.0500000000002</v>
      </c>
      <c r="E17" s="71">
        <v>0</v>
      </c>
      <c r="F17" s="71">
        <v>0</v>
      </c>
      <c r="G17" s="71">
        <v>0</v>
      </c>
    </row>
    <row r="18" spans="1:7" x14ac:dyDescent="0.25">
      <c r="A18" s="14"/>
      <c r="B18" s="14"/>
      <c r="C18" s="94"/>
      <c r="D18" s="94"/>
      <c r="E18" s="71"/>
      <c r="F18" s="71"/>
      <c r="G18" s="71"/>
    </row>
    <row r="19" spans="1:7" x14ac:dyDescent="0.25">
      <c r="A19" s="107">
        <v>6</v>
      </c>
      <c r="B19" s="11" t="s">
        <v>142</v>
      </c>
      <c r="C19" s="96">
        <v>40067.699999999997</v>
      </c>
      <c r="D19" s="96">
        <v>22901.17</v>
      </c>
      <c r="E19" s="82">
        <v>0</v>
      </c>
      <c r="F19" s="82">
        <v>0</v>
      </c>
      <c r="G19" s="82">
        <v>0</v>
      </c>
    </row>
    <row r="20" spans="1:7" x14ac:dyDescent="0.25">
      <c r="A20" s="108">
        <v>61</v>
      </c>
      <c r="B20" s="14" t="s">
        <v>142</v>
      </c>
      <c r="C20" s="94">
        <v>40067.699999999997</v>
      </c>
      <c r="D20" s="94">
        <v>22901.17</v>
      </c>
      <c r="E20" s="71">
        <v>0</v>
      </c>
      <c r="F20" s="71">
        <v>0</v>
      </c>
      <c r="G20" s="71">
        <v>0</v>
      </c>
    </row>
    <row r="21" spans="1:7" x14ac:dyDescent="0.25">
      <c r="A21" s="14"/>
      <c r="B21" s="14"/>
      <c r="C21" s="94"/>
      <c r="D21" s="94"/>
      <c r="E21" s="71"/>
      <c r="F21" s="71"/>
      <c r="G21" s="71"/>
    </row>
    <row r="23" spans="1:7" ht="25.5" customHeight="1" x14ac:dyDescent="0.25">
      <c r="A23" s="51" t="s">
        <v>43</v>
      </c>
      <c r="B23" s="49" t="s">
        <v>45</v>
      </c>
      <c r="C23" s="39" t="s">
        <v>57</v>
      </c>
      <c r="D23" s="39" t="s">
        <v>56</v>
      </c>
      <c r="E23" s="40" t="s">
        <v>52</v>
      </c>
      <c r="F23" s="40" t="s">
        <v>53</v>
      </c>
      <c r="G23" s="40" t="s">
        <v>54</v>
      </c>
    </row>
    <row r="24" spans="1:7" s="43" customFormat="1" ht="11.25" x14ac:dyDescent="0.2">
      <c r="A24" s="47">
        <v>1</v>
      </c>
      <c r="B24" s="47">
        <v>2</v>
      </c>
      <c r="C24" s="45">
        <v>3</v>
      </c>
      <c r="D24" s="45">
        <v>4</v>
      </c>
      <c r="E24" s="46">
        <v>5</v>
      </c>
      <c r="F24" s="46">
        <v>6</v>
      </c>
      <c r="G24" s="46">
        <v>7</v>
      </c>
    </row>
    <row r="25" spans="1:7" x14ac:dyDescent="0.25">
      <c r="A25" s="11"/>
      <c r="B25" s="11" t="s">
        <v>36</v>
      </c>
      <c r="C25" s="96">
        <f>C26+C29+C35+C38</f>
        <v>3063979.71</v>
      </c>
      <c r="D25" s="96">
        <v>1439827.01</v>
      </c>
      <c r="E25" s="82">
        <f>E26+E29+E32+E35+E38</f>
        <v>1264568</v>
      </c>
      <c r="F25" s="82">
        <f>F26+F29+F32+F35+F38</f>
        <v>1264568</v>
      </c>
      <c r="G25" s="82">
        <f>G26+G29+G32+G35+G38</f>
        <v>1264568</v>
      </c>
    </row>
    <row r="26" spans="1:7" x14ac:dyDescent="0.25">
      <c r="A26" s="11">
        <v>1</v>
      </c>
      <c r="B26" s="11" t="s">
        <v>46</v>
      </c>
      <c r="C26" s="96">
        <v>3022557.51</v>
      </c>
      <c r="D26" s="96">
        <v>1403226</v>
      </c>
      <c r="E26" s="82">
        <v>1164449</v>
      </c>
      <c r="F26" s="82">
        <v>1164449</v>
      </c>
      <c r="G26" s="82">
        <v>1164449</v>
      </c>
    </row>
    <row r="27" spans="1:7" x14ac:dyDescent="0.25">
      <c r="A27" s="28">
        <v>11</v>
      </c>
      <c r="B27" s="28" t="s">
        <v>46</v>
      </c>
      <c r="C27" s="94">
        <v>3022557.51</v>
      </c>
      <c r="D27" s="94">
        <v>1403226</v>
      </c>
      <c r="E27" s="71">
        <v>1164449</v>
      </c>
      <c r="F27" s="71">
        <v>1164449</v>
      </c>
      <c r="G27" s="71">
        <v>1164449</v>
      </c>
    </row>
    <row r="28" spans="1:7" x14ac:dyDescent="0.25">
      <c r="A28" s="15"/>
      <c r="B28" s="15"/>
      <c r="C28" s="94"/>
      <c r="D28" s="94"/>
      <c r="E28" s="71"/>
      <c r="F28" s="71"/>
      <c r="G28" s="71"/>
    </row>
    <row r="29" spans="1:7" x14ac:dyDescent="0.25">
      <c r="A29" s="13">
        <v>3</v>
      </c>
      <c r="B29" s="13" t="s">
        <v>50</v>
      </c>
      <c r="C29" s="96">
        <v>992.48</v>
      </c>
      <c r="D29" s="96">
        <v>1099.79</v>
      </c>
      <c r="E29" s="82">
        <v>100119</v>
      </c>
      <c r="F29" s="82">
        <v>100119</v>
      </c>
      <c r="G29" s="82">
        <v>100119</v>
      </c>
    </row>
    <row r="30" spans="1:7" x14ac:dyDescent="0.25">
      <c r="A30" s="14">
        <v>31</v>
      </c>
      <c r="B30" s="14" t="s">
        <v>50</v>
      </c>
      <c r="C30" s="94">
        <v>992.48</v>
      </c>
      <c r="D30" s="94">
        <v>1099.79</v>
      </c>
      <c r="E30" s="71">
        <v>100119</v>
      </c>
      <c r="F30" s="71">
        <v>100119</v>
      </c>
      <c r="G30" s="71">
        <v>100119</v>
      </c>
    </row>
    <row r="31" spans="1:7" x14ac:dyDescent="0.25">
      <c r="A31" s="14"/>
      <c r="B31" s="14"/>
      <c r="C31" s="94"/>
      <c r="D31" s="94"/>
      <c r="E31" s="71"/>
      <c r="F31" s="71"/>
      <c r="G31" s="71"/>
    </row>
    <row r="32" spans="1:7" x14ac:dyDescent="0.25">
      <c r="A32" s="11">
        <v>4</v>
      </c>
      <c r="B32" s="11" t="s">
        <v>138</v>
      </c>
      <c r="C32" s="96">
        <v>0</v>
      </c>
      <c r="D32" s="96">
        <v>10000</v>
      </c>
      <c r="E32" s="82">
        <v>0</v>
      </c>
      <c r="F32" s="82">
        <v>0</v>
      </c>
      <c r="G32" s="82">
        <v>0</v>
      </c>
    </row>
    <row r="33" spans="1:7" x14ac:dyDescent="0.25">
      <c r="A33" s="14">
        <v>43</v>
      </c>
      <c r="B33" s="14" t="s">
        <v>138</v>
      </c>
      <c r="C33" s="94">
        <v>0</v>
      </c>
      <c r="D33" s="94">
        <v>10000</v>
      </c>
      <c r="E33" s="71">
        <v>0</v>
      </c>
      <c r="F33" s="71">
        <v>0</v>
      </c>
      <c r="G33" s="71">
        <v>0</v>
      </c>
    </row>
    <row r="34" spans="1:7" x14ac:dyDescent="0.25">
      <c r="A34" s="14"/>
      <c r="B34" s="14"/>
      <c r="C34" s="94"/>
      <c r="D34" s="94"/>
      <c r="E34" s="71"/>
      <c r="F34" s="71"/>
      <c r="G34" s="71"/>
    </row>
    <row r="35" spans="1:7" x14ac:dyDescent="0.25">
      <c r="A35" s="11">
        <v>5</v>
      </c>
      <c r="B35" s="11" t="s">
        <v>140</v>
      </c>
      <c r="C35" s="96">
        <v>362.02</v>
      </c>
      <c r="D35" s="96">
        <v>2600.0500000000002</v>
      </c>
      <c r="E35" s="82">
        <v>0</v>
      </c>
      <c r="F35" s="82">
        <v>0</v>
      </c>
      <c r="G35" s="82">
        <v>0</v>
      </c>
    </row>
    <row r="36" spans="1:7" x14ac:dyDescent="0.25">
      <c r="A36" s="14">
        <v>52</v>
      </c>
      <c r="B36" s="14" t="s">
        <v>141</v>
      </c>
      <c r="C36" s="94">
        <v>362.02</v>
      </c>
      <c r="D36" s="94">
        <v>2600.0500000000002</v>
      </c>
      <c r="E36" s="71">
        <v>0</v>
      </c>
      <c r="F36" s="71">
        <v>0</v>
      </c>
      <c r="G36" s="71">
        <v>0</v>
      </c>
    </row>
    <row r="37" spans="1:7" x14ac:dyDescent="0.25">
      <c r="A37" s="14"/>
      <c r="B37" s="14"/>
      <c r="C37" s="94"/>
      <c r="D37" s="94"/>
      <c r="E37" s="71"/>
      <c r="F37" s="71"/>
      <c r="G37" s="71"/>
    </row>
    <row r="38" spans="1:7" x14ac:dyDescent="0.25">
      <c r="A38" s="11">
        <v>6</v>
      </c>
      <c r="B38" s="11" t="s">
        <v>142</v>
      </c>
      <c r="C38" s="96">
        <v>40067.699999999997</v>
      </c>
      <c r="D38" s="96">
        <v>22901.17</v>
      </c>
      <c r="E38" s="82">
        <v>0</v>
      </c>
      <c r="F38" s="82">
        <v>0</v>
      </c>
      <c r="G38" s="82">
        <v>0</v>
      </c>
    </row>
    <row r="39" spans="1:7" x14ac:dyDescent="0.25">
      <c r="A39" s="14">
        <v>61</v>
      </c>
      <c r="B39" s="14" t="s">
        <v>142</v>
      </c>
      <c r="C39" s="94">
        <v>40067.699999999997</v>
      </c>
      <c r="D39" s="94">
        <v>22901.17</v>
      </c>
      <c r="E39" s="71">
        <v>0</v>
      </c>
      <c r="F39" s="71">
        <v>0</v>
      </c>
      <c r="G39" s="71">
        <v>0</v>
      </c>
    </row>
  </sheetData>
  <mergeCells count="1">
    <mergeCell ref="B2:G2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workbookViewId="0">
      <selection sqref="A1:G9"/>
    </sheetView>
  </sheetViews>
  <sheetFormatPr defaultRowHeight="15" x14ac:dyDescent="0.25"/>
  <cols>
    <col min="1" max="1" width="10.5703125" style="53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2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289" t="s">
        <v>37</v>
      </c>
      <c r="C2" s="289"/>
      <c r="D2" s="289"/>
      <c r="E2" s="289"/>
      <c r="F2" s="289"/>
      <c r="G2" s="289"/>
      <c r="H2" s="31"/>
      <c r="I2" s="31"/>
    </row>
    <row r="3" spans="1:9" ht="18" x14ac:dyDescent="0.25">
      <c r="A3" s="52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54" t="s">
        <v>43</v>
      </c>
      <c r="B4" s="49" t="s">
        <v>45</v>
      </c>
      <c r="C4" s="39" t="s">
        <v>57</v>
      </c>
      <c r="D4" s="39" t="s">
        <v>56</v>
      </c>
      <c r="E4" s="40" t="s">
        <v>52</v>
      </c>
      <c r="F4" s="40" t="s">
        <v>53</v>
      </c>
      <c r="G4" s="40" t="s">
        <v>54</v>
      </c>
    </row>
    <row r="5" spans="1:9" s="43" customFormat="1" ht="11.25" x14ac:dyDescent="0.2">
      <c r="A5" s="55">
        <v>1</v>
      </c>
      <c r="B5" s="47">
        <v>2</v>
      </c>
      <c r="C5" s="45">
        <v>3</v>
      </c>
      <c r="D5" s="45">
        <v>4</v>
      </c>
      <c r="E5" s="46">
        <v>5</v>
      </c>
      <c r="F5" s="46">
        <v>6</v>
      </c>
      <c r="G5" s="46">
        <v>7</v>
      </c>
    </row>
    <row r="6" spans="1:9" x14ac:dyDescent="0.25">
      <c r="A6" s="56"/>
      <c r="B6" s="11" t="s">
        <v>36</v>
      </c>
      <c r="C6" s="98">
        <v>3063979.71</v>
      </c>
      <c r="D6" s="96">
        <v>1439827.01</v>
      </c>
      <c r="E6" s="82">
        <v>1264568</v>
      </c>
      <c r="F6" s="82">
        <v>1264568</v>
      </c>
      <c r="G6" s="82">
        <v>1264568</v>
      </c>
    </row>
    <row r="7" spans="1:9" x14ac:dyDescent="0.25">
      <c r="A7" s="56" t="s">
        <v>135</v>
      </c>
      <c r="B7" s="11" t="s">
        <v>136</v>
      </c>
      <c r="C7" s="98">
        <v>3063979.71</v>
      </c>
      <c r="D7" s="96">
        <v>1439827.01</v>
      </c>
      <c r="E7" s="82">
        <v>1264568</v>
      </c>
      <c r="F7" s="82">
        <v>1264568</v>
      </c>
      <c r="G7" s="82">
        <v>1264568</v>
      </c>
    </row>
    <row r="8" spans="1:9" x14ac:dyDescent="0.25">
      <c r="A8" s="58" t="s">
        <v>133</v>
      </c>
      <c r="B8" s="28" t="s">
        <v>137</v>
      </c>
      <c r="C8" s="99">
        <v>3063979.71</v>
      </c>
      <c r="D8" s="94">
        <v>1439827.01</v>
      </c>
      <c r="E8" s="71">
        <v>1264568</v>
      </c>
      <c r="F8" s="71">
        <v>1264568</v>
      </c>
      <c r="G8" s="71">
        <v>1264568</v>
      </c>
    </row>
    <row r="9" spans="1:9" x14ac:dyDescent="0.25">
      <c r="A9" s="57" t="s">
        <v>134</v>
      </c>
      <c r="B9" s="15" t="s">
        <v>137</v>
      </c>
      <c r="C9" s="99">
        <v>3063979.71</v>
      </c>
      <c r="D9" s="94">
        <v>1439827.01</v>
      </c>
      <c r="E9" s="71">
        <v>1264568</v>
      </c>
      <c r="F9" s="71">
        <v>1264568</v>
      </c>
      <c r="G9" s="71">
        <v>1264568</v>
      </c>
    </row>
    <row r="10" spans="1:9" x14ac:dyDescent="0.25">
      <c r="A10" s="97"/>
    </row>
  </sheetData>
  <mergeCells count="1">
    <mergeCell ref="B2:G2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workbookViewId="0">
      <selection activeCell="D18" sqref="D18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289" t="s">
        <v>11</v>
      </c>
      <c r="B2" s="289"/>
      <c r="C2" s="289"/>
      <c r="D2" s="289"/>
      <c r="E2" s="289"/>
      <c r="F2" s="289"/>
      <c r="G2" s="289"/>
      <c r="H2" s="29"/>
      <c r="I2" s="29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289" t="s">
        <v>38</v>
      </c>
      <c r="B4" s="289"/>
      <c r="C4" s="289"/>
      <c r="D4" s="289"/>
      <c r="E4" s="289"/>
      <c r="F4" s="289"/>
      <c r="G4" s="289"/>
      <c r="H4" s="31"/>
      <c r="I4" s="31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25">
      <c r="A6" s="54" t="s">
        <v>43</v>
      </c>
      <c r="B6" s="49" t="s">
        <v>45</v>
      </c>
      <c r="C6" s="39" t="s">
        <v>57</v>
      </c>
      <c r="D6" s="39" t="s">
        <v>56</v>
      </c>
      <c r="E6" s="40" t="s">
        <v>52</v>
      </c>
      <c r="F6" s="40" t="s">
        <v>53</v>
      </c>
      <c r="G6" s="40" t="s">
        <v>54</v>
      </c>
    </row>
    <row r="7" spans="1:9" s="43" customFormat="1" ht="11.25" x14ac:dyDescent="0.2">
      <c r="A7" s="55">
        <v>1</v>
      </c>
      <c r="B7" s="47">
        <v>2</v>
      </c>
      <c r="C7" s="45">
        <v>3</v>
      </c>
      <c r="D7" s="45">
        <v>4</v>
      </c>
      <c r="E7" s="46">
        <v>5</v>
      </c>
      <c r="F7" s="46">
        <v>6</v>
      </c>
      <c r="G7" s="46">
        <v>7</v>
      </c>
    </row>
    <row r="8" spans="1:9" x14ac:dyDescent="0.25">
      <c r="A8" s="11">
        <v>8</v>
      </c>
      <c r="B8" s="11" t="s">
        <v>12</v>
      </c>
      <c r="C8" s="11"/>
      <c r="D8" s="11"/>
      <c r="E8" s="10"/>
      <c r="F8" s="10"/>
      <c r="G8" s="10"/>
    </row>
    <row r="9" spans="1:9" x14ac:dyDescent="0.25">
      <c r="A9" s="11">
        <v>84</v>
      </c>
      <c r="B9" s="14" t="s">
        <v>17</v>
      </c>
      <c r="C9" s="11"/>
      <c r="D9" s="11"/>
      <c r="E9" s="10"/>
      <c r="F9" s="10"/>
      <c r="G9" s="10"/>
    </row>
    <row r="10" spans="1:9" x14ac:dyDescent="0.25">
      <c r="A10" s="12" t="s">
        <v>20</v>
      </c>
      <c r="B10" s="16"/>
      <c r="C10" s="14"/>
      <c r="D10" s="14"/>
      <c r="E10" s="10"/>
      <c r="F10" s="10"/>
      <c r="G10" s="10"/>
    </row>
    <row r="11" spans="1:9" x14ac:dyDescent="0.25">
      <c r="A11" s="13">
        <v>5</v>
      </c>
      <c r="B11" s="20" t="s">
        <v>13</v>
      </c>
      <c r="C11" s="14"/>
      <c r="D11" s="14"/>
      <c r="E11" s="10"/>
      <c r="F11" s="10"/>
      <c r="G11" s="10"/>
    </row>
    <row r="12" spans="1:9" ht="25.5" x14ac:dyDescent="0.25">
      <c r="A12" s="14">
        <v>54</v>
      </c>
      <c r="B12" s="21" t="s">
        <v>18</v>
      </c>
      <c r="C12" s="14"/>
      <c r="D12" s="14"/>
      <c r="E12" s="10"/>
      <c r="F12" s="10"/>
      <c r="G12" s="10"/>
    </row>
    <row r="13" spans="1:9" x14ac:dyDescent="0.25">
      <c r="A13" s="15" t="s">
        <v>20</v>
      </c>
      <c r="B13" s="20"/>
      <c r="C13" s="14"/>
      <c r="D13" s="14"/>
      <c r="E13" s="10"/>
      <c r="F13" s="10"/>
      <c r="G13" s="10"/>
    </row>
  </sheetData>
  <mergeCells count="2">
    <mergeCell ref="A2:G2"/>
    <mergeCell ref="A4:G4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6"/>
  <sheetViews>
    <sheetView workbookViewId="0">
      <selection activeCell="I13" sqref="I13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289" t="s">
        <v>39</v>
      </c>
      <c r="C2" s="289"/>
      <c r="D2" s="289"/>
      <c r="E2" s="289"/>
      <c r="F2" s="289"/>
      <c r="G2" s="289"/>
      <c r="H2" s="31"/>
      <c r="I2" s="31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54" t="s">
        <v>43</v>
      </c>
      <c r="B4" s="49" t="s">
        <v>45</v>
      </c>
      <c r="C4" s="39" t="s">
        <v>57</v>
      </c>
      <c r="D4" s="39" t="s">
        <v>56</v>
      </c>
      <c r="E4" s="40" t="s">
        <v>52</v>
      </c>
      <c r="F4" s="40" t="s">
        <v>53</v>
      </c>
      <c r="G4" s="40" t="s">
        <v>54</v>
      </c>
    </row>
    <row r="5" spans="1:9" s="43" customFormat="1" ht="11.25" x14ac:dyDescent="0.2">
      <c r="A5" s="55">
        <v>1</v>
      </c>
      <c r="B5" s="47">
        <v>2</v>
      </c>
      <c r="C5" s="45">
        <v>3</v>
      </c>
      <c r="D5" s="45">
        <v>4</v>
      </c>
      <c r="E5" s="46">
        <v>5</v>
      </c>
      <c r="F5" s="46">
        <v>6</v>
      </c>
      <c r="G5" s="46">
        <v>7</v>
      </c>
    </row>
    <row r="6" spans="1:9" x14ac:dyDescent="0.25">
      <c r="A6" s="11"/>
      <c r="B6" s="11" t="s">
        <v>40</v>
      </c>
      <c r="C6" s="11"/>
      <c r="D6" s="11"/>
      <c r="E6" s="10"/>
      <c r="F6" s="10"/>
      <c r="G6" s="10"/>
    </row>
    <row r="7" spans="1:9" x14ac:dyDescent="0.25">
      <c r="A7" s="11">
        <v>1</v>
      </c>
      <c r="B7" s="11" t="s">
        <v>46</v>
      </c>
      <c r="C7" s="11"/>
      <c r="D7" s="11"/>
      <c r="E7" s="10"/>
      <c r="F7" s="10"/>
      <c r="G7" s="10"/>
    </row>
    <row r="8" spans="1:9" x14ac:dyDescent="0.25">
      <c r="A8" s="28">
        <v>11</v>
      </c>
      <c r="B8" s="28" t="s">
        <v>46</v>
      </c>
      <c r="C8" s="14"/>
      <c r="D8" s="14"/>
      <c r="E8" s="10"/>
      <c r="F8" s="10"/>
      <c r="G8" s="10"/>
    </row>
    <row r="9" spans="1:9" x14ac:dyDescent="0.25">
      <c r="A9" s="15">
        <v>12</v>
      </c>
      <c r="B9" s="15" t="s">
        <v>47</v>
      </c>
      <c r="C9" s="14"/>
      <c r="D9" s="14"/>
      <c r="E9" s="10"/>
      <c r="F9" s="10"/>
      <c r="G9" s="10"/>
    </row>
    <row r="10" spans="1:9" x14ac:dyDescent="0.25">
      <c r="A10" s="15" t="s">
        <v>20</v>
      </c>
      <c r="B10" s="15"/>
      <c r="C10" s="14"/>
      <c r="D10" s="14"/>
      <c r="E10" s="10"/>
      <c r="F10" s="10"/>
      <c r="G10" s="10"/>
    </row>
    <row r="11" spans="1:9" x14ac:dyDescent="0.25">
      <c r="A11" s="11">
        <v>2</v>
      </c>
      <c r="B11" s="11" t="s">
        <v>48</v>
      </c>
      <c r="C11" s="14"/>
      <c r="D11" s="14"/>
      <c r="E11" s="10"/>
      <c r="F11" s="10"/>
      <c r="G11" s="10"/>
    </row>
    <row r="12" spans="1:9" x14ac:dyDescent="0.25">
      <c r="A12" s="14">
        <v>21</v>
      </c>
      <c r="B12" s="14" t="s">
        <v>49</v>
      </c>
      <c r="C12" s="44"/>
      <c r="D12" s="44"/>
      <c r="E12" s="44"/>
      <c r="F12" s="44"/>
      <c r="G12" s="44"/>
    </row>
    <row r="13" spans="1:9" x14ac:dyDescent="0.25">
      <c r="A13" s="11">
        <v>3</v>
      </c>
      <c r="B13" s="11" t="s">
        <v>50</v>
      </c>
      <c r="C13" s="44"/>
      <c r="D13" s="44"/>
      <c r="E13" s="44"/>
      <c r="F13" s="44"/>
      <c r="G13" s="44"/>
    </row>
    <row r="14" spans="1:9" x14ac:dyDescent="0.25">
      <c r="A14" s="14">
        <v>31</v>
      </c>
      <c r="B14" s="14" t="s">
        <v>50</v>
      </c>
      <c r="C14" s="44"/>
      <c r="D14" s="44"/>
      <c r="E14" s="44"/>
      <c r="F14" s="44"/>
      <c r="G14" s="44"/>
    </row>
    <row r="15" spans="1:9" x14ac:dyDescent="0.25">
      <c r="A15" s="14" t="s">
        <v>20</v>
      </c>
      <c r="B15" s="14"/>
      <c r="C15" s="44"/>
      <c r="D15" s="44"/>
      <c r="E15" s="44"/>
      <c r="F15" s="44"/>
      <c r="G15" s="44"/>
    </row>
    <row r="16" spans="1:9" x14ac:dyDescent="0.25">
      <c r="A16" s="27"/>
      <c r="B16" s="27"/>
      <c r="C16" s="44"/>
      <c r="D16" s="44"/>
      <c r="E16" s="44"/>
      <c r="F16" s="44"/>
      <c r="G16" s="44"/>
    </row>
    <row r="17" spans="1:7" x14ac:dyDescent="0.25">
      <c r="A17" s="11"/>
      <c r="B17" s="11" t="s">
        <v>41</v>
      </c>
      <c r="C17" s="44"/>
      <c r="D17" s="44"/>
      <c r="E17" s="44"/>
      <c r="F17" s="44"/>
      <c r="G17" s="44"/>
    </row>
    <row r="18" spans="1:7" x14ac:dyDescent="0.25">
      <c r="A18" s="11">
        <v>1</v>
      </c>
      <c r="B18" s="11" t="s">
        <v>46</v>
      </c>
      <c r="C18" s="44"/>
      <c r="D18" s="44"/>
      <c r="E18" s="44"/>
      <c r="F18" s="44"/>
      <c r="G18" s="44"/>
    </row>
    <row r="19" spans="1:7" x14ac:dyDescent="0.25">
      <c r="A19" s="28">
        <v>11</v>
      </c>
      <c r="B19" s="28" t="s">
        <v>46</v>
      </c>
      <c r="C19" s="44"/>
      <c r="D19" s="44"/>
      <c r="E19" s="44"/>
      <c r="F19" s="44"/>
      <c r="G19" s="44"/>
    </row>
    <row r="20" spans="1:7" x14ac:dyDescent="0.25">
      <c r="A20" s="15">
        <v>12</v>
      </c>
      <c r="B20" s="15" t="s">
        <v>47</v>
      </c>
      <c r="C20" s="44"/>
      <c r="D20" s="44"/>
      <c r="E20" s="44"/>
      <c r="F20" s="44"/>
      <c r="G20" s="44"/>
    </row>
    <row r="21" spans="1:7" x14ac:dyDescent="0.25">
      <c r="A21" s="15" t="s">
        <v>20</v>
      </c>
      <c r="B21" s="15"/>
      <c r="C21" s="44"/>
      <c r="D21" s="44"/>
      <c r="E21" s="44"/>
      <c r="F21" s="44"/>
      <c r="G21" s="44"/>
    </row>
    <row r="22" spans="1:7" x14ac:dyDescent="0.25">
      <c r="A22" s="11">
        <v>2</v>
      </c>
      <c r="B22" s="11" t="s">
        <v>48</v>
      </c>
      <c r="C22" s="44"/>
      <c r="D22" s="44"/>
      <c r="E22" s="44"/>
      <c r="F22" s="44"/>
      <c r="G22" s="44"/>
    </row>
    <row r="23" spans="1:7" x14ac:dyDescent="0.25">
      <c r="A23" s="14">
        <v>21</v>
      </c>
      <c r="B23" s="14" t="s">
        <v>49</v>
      </c>
      <c r="C23" s="44"/>
      <c r="D23" s="44"/>
      <c r="E23" s="44"/>
      <c r="F23" s="44"/>
      <c r="G23" s="44"/>
    </row>
    <row r="24" spans="1:7" x14ac:dyDescent="0.25">
      <c r="A24" s="11">
        <v>3</v>
      </c>
      <c r="B24" s="11" t="s">
        <v>50</v>
      </c>
      <c r="C24" s="44"/>
      <c r="D24" s="44"/>
      <c r="E24" s="44"/>
      <c r="F24" s="44"/>
      <c r="G24" s="44"/>
    </row>
    <row r="25" spans="1:7" x14ac:dyDescent="0.25">
      <c r="A25" s="14">
        <v>31</v>
      </c>
      <c r="B25" s="14" t="s">
        <v>50</v>
      </c>
      <c r="C25" s="44"/>
      <c r="D25" s="44"/>
      <c r="E25" s="44"/>
      <c r="F25" s="44"/>
      <c r="G25" s="44"/>
    </row>
    <row r="26" spans="1:7" x14ac:dyDescent="0.25">
      <c r="A26" s="14" t="s">
        <v>20</v>
      </c>
      <c r="B26" s="14"/>
      <c r="C26" s="44"/>
      <c r="D26" s="44"/>
      <c r="E26" s="44"/>
      <c r="F26" s="44"/>
      <c r="G26" s="44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7"/>
  <sheetViews>
    <sheetView workbookViewId="0">
      <selection activeCell="H26" sqref="H26"/>
    </sheetView>
  </sheetViews>
  <sheetFormatPr defaultRowHeight="15" x14ac:dyDescent="0.25"/>
  <cols>
    <col min="1" max="2" width="36.710937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8" customHeight="1" x14ac:dyDescent="0.25">
      <c r="A2" s="289" t="s">
        <v>14</v>
      </c>
      <c r="B2" s="289"/>
      <c r="C2" s="289"/>
      <c r="D2" s="289"/>
      <c r="E2" s="289"/>
      <c r="F2" s="289"/>
      <c r="G2" s="289"/>
      <c r="H2" s="29"/>
      <c r="I2" s="29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x14ac:dyDescent="0.25">
      <c r="A4" s="49" t="s">
        <v>51</v>
      </c>
      <c r="B4" s="49" t="s">
        <v>45</v>
      </c>
      <c r="C4" s="39" t="s">
        <v>57</v>
      </c>
      <c r="D4" s="39" t="s">
        <v>56</v>
      </c>
      <c r="E4" s="40" t="s">
        <v>52</v>
      </c>
      <c r="F4" s="40" t="s">
        <v>53</v>
      </c>
      <c r="G4" s="40" t="s">
        <v>54</v>
      </c>
    </row>
    <row r="5" spans="1:9" s="43" customFormat="1" ht="11.25" x14ac:dyDescent="0.2">
      <c r="A5" s="55">
        <v>1</v>
      </c>
      <c r="B5" s="47">
        <v>2</v>
      </c>
      <c r="C5" s="45">
        <v>3</v>
      </c>
      <c r="D5" s="45">
        <v>4</v>
      </c>
      <c r="E5" s="46">
        <v>5</v>
      </c>
      <c r="F5" s="46">
        <v>6</v>
      </c>
      <c r="G5" s="46">
        <v>7</v>
      </c>
    </row>
    <row r="6" spans="1:9" x14ac:dyDescent="0.25">
      <c r="A6" s="190">
        <v>40682</v>
      </c>
      <c r="B6" s="100" t="s">
        <v>143</v>
      </c>
      <c r="C6" s="48"/>
      <c r="E6" s="104"/>
      <c r="F6" s="71"/>
      <c r="G6" s="71"/>
    </row>
    <row r="7" spans="1:9" x14ac:dyDescent="0.25">
      <c r="A7" s="191" t="s">
        <v>144</v>
      </c>
      <c r="B7" s="111" t="s">
        <v>145</v>
      </c>
      <c r="C7" s="220">
        <v>1139.68</v>
      </c>
      <c r="D7" s="112">
        <v>3000</v>
      </c>
      <c r="E7" s="112">
        <v>3000</v>
      </c>
      <c r="F7" s="113">
        <v>3000</v>
      </c>
      <c r="G7" s="113">
        <v>3000</v>
      </c>
    </row>
    <row r="8" spans="1:9" x14ac:dyDescent="0.25">
      <c r="A8" s="192">
        <v>17</v>
      </c>
      <c r="B8" s="114" t="s">
        <v>146</v>
      </c>
      <c r="C8" s="221"/>
      <c r="D8" s="115"/>
      <c r="E8" s="115"/>
      <c r="F8" s="116"/>
      <c r="G8" s="116"/>
    </row>
    <row r="9" spans="1:9" x14ac:dyDescent="0.25">
      <c r="A9" s="192">
        <v>11</v>
      </c>
      <c r="B9" s="117" t="s">
        <v>46</v>
      </c>
      <c r="C9" s="221">
        <v>1139.68</v>
      </c>
      <c r="D9" s="115">
        <v>3000</v>
      </c>
      <c r="E9" s="115">
        <v>3000</v>
      </c>
      <c r="F9" s="116">
        <v>3000</v>
      </c>
      <c r="G9" s="116">
        <v>3000</v>
      </c>
    </row>
    <row r="10" spans="1:9" ht="30" x14ac:dyDescent="0.25">
      <c r="A10" s="192">
        <v>42</v>
      </c>
      <c r="B10" s="117" t="s">
        <v>147</v>
      </c>
      <c r="C10" s="221">
        <f>C11+C12</f>
        <v>1139.68</v>
      </c>
      <c r="D10" s="115">
        <v>3000</v>
      </c>
      <c r="E10" s="115">
        <v>3000</v>
      </c>
      <c r="F10" s="116">
        <v>3000</v>
      </c>
      <c r="G10" s="116">
        <v>3000</v>
      </c>
    </row>
    <row r="11" spans="1:9" x14ac:dyDescent="0.25">
      <c r="A11" s="192">
        <v>4241</v>
      </c>
      <c r="B11" s="114" t="s">
        <v>121</v>
      </c>
      <c r="C11" s="221">
        <v>1059.68</v>
      </c>
      <c r="D11" s="115">
        <v>0</v>
      </c>
      <c r="E11" s="115">
        <v>0</v>
      </c>
      <c r="F11" s="116">
        <v>0</v>
      </c>
      <c r="G11" s="116">
        <v>0</v>
      </c>
    </row>
    <row r="12" spans="1:9" ht="30" x14ac:dyDescent="0.25">
      <c r="A12" s="192">
        <v>4243</v>
      </c>
      <c r="B12" s="114" t="s">
        <v>122</v>
      </c>
      <c r="C12" s="221">
        <v>80</v>
      </c>
      <c r="D12" s="115">
        <v>3000</v>
      </c>
      <c r="E12" s="115">
        <v>3000</v>
      </c>
      <c r="F12" s="116">
        <v>3000</v>
      </c>
      <c r="G12" s="116">
        <v>3000</v>
      </c>
    </row>
    <row r="13" spans="1:9" ht="30" x14ac:dyDescent="0.25">
      <c r="A13" s="193" t="s">
        <v>148</v>
      </c>
      <c r="B13" s="118" t="s">
        <v>149</v>
      </c>
      <c r="C13" s="222"/>
      <c r="D13" s="119">
        <v>2500</v>
      </c>
      <c r="E13" s="119">
        <v>1800</v>
      </c>
      <c r="F13" s="120">
        <v>1800</v>
      </c>
      <c r="G13" s="120">
        <v>1800</v>
      </c>
    </row>
    <row r="14" spans="1:9" x14ac:dyDescent="0.25">
      <c r="A14" s="194">
        <v>19</v>
      </c>
      <c r="B14" s="121" t="s">
        <v>150</v>
      </c>
      <c r="C14" s="223"/>
      <c r="D14" s="122"/>
      <c r="E14" s="122"/>
      <c r="F14" s="123"/>
      <c r="G14" s="123"/>
    </row>
    <row r="15" spans="1:9" x14ac:dyDescent="0.25">
      <c r="A15" s="194">
        <v>11</v>
      </c>
      <c r="B15" s="121" t="s">
        <v>46</v>
      </c>
      <c r="C15" s="223"/>
      <c r="D15" s="122">
        <v>2500</v>
      </c>
      <c r="E15" s="122">
        <v>1800</v>
      </c>
      <c r="F15" s="123">
        <v>1800</v>
      </c>
      <c r="G15" s="123">
        <v>1800</v>
      </c>
    </row>
    <row r="16" spans="1:9" ht="30" x14ac:dyDescent="0.25">
      <c r="A16" s="194">
        <v>42</v>
      </c>
      <c r="B16" s="121" t="s">
        <v>147</v>
      </c>
      <c r="C16" s="223"/>
      <c r="D16" s="122">
        <v>2500</v>
      </c>
      <c r="E16" s="122">
        <v>1800</v>
      </c>
      <c r="F16" s="123">
        <v>1800</v>
      </c>
      <c r="G16" s="123">
        <v>1800</v>
      </c>
    </row>
    <row r="17" spans="1:7" x14ac:dyDescent="0.25">
      <c r="A17" s="194">
        <v>4241</v>
      </c>
      <c r="B17" s="121" t="s">
        <v>121</v>
      </c>
      <c r="C17" s="223"/>
      <c r="D17" s="122">
        <v>2500</v>
      </c>
      <c r="E17" s="122">
        <v>1800</v>
      </c>
      <c r="F17" s="123">
        <v>1800</v>
      </c>
      <c r="G17" s="123">
        <v>18000</v>
      </c>
    </row>
    <row r="18" spans="1:7" ht="30" x14ac:dyDescent="0.25">
      <c r="A18" s="195" t="s">
        <v>151</v>
      </c>
      <c r="B18" s="124" t="s">
        <v>152</v>
      </c>
      <c r="C18" s="224"/>
      <c r="D18" s="125">
        <v>16500</v>
      </c>
      <c r="E18" s="125">
        <v>14500</v>
      </c>
      <c r="F18" s="126">
        <v>14500</v>
      </c>
      <c r="G18" s="126">
        <v>14500</v>
      </c>
    </row>
    <row r="19" spans="1:7" x14ac:dyDescent="0.25">
      <c r="A19" s="196">
        <v>17</v>
      </c>
      <c r="B19" s="127" t="s">
        <v>146</v>
      </c>
      <c r="C19" s="225"/>
      <c r="D19" s="128"/>
      <c r="E19" s="128"/>
      <c r="F19" s="129"/>
      <c r="G19" s="129"/>
    </row>
    <row r="20" spans="1:7" x14ac:dyDescent="0.25">
      <c r="A20" s="196">
        <v>11</v>
      </c>
      <c r="B20" s="127" t="s">
        <v>46</v>
      </c>
      <c r="C20" s="226"/>
      <c r="D20" s="128"/>
      <c r="E20" s="128"/>
      <c r="F20" s="129"/>
      <c r="G20" s="129"/>
    </row>
    <row r="21" spans="1:7" x14ac:dyDescent="0.25">
      <c r="A21" s="196">
        <v>32</v>
      </c>
      <c r="B21" s="127" t="s">
        <v>16</v>
      </c>
      <c r="C21" s="226"/>
      <c r="D21" s="128">
        <v>16500</v>
      </c>
      <c r="E21" s="128">
        <f>E22+E23+E24</f>
        <v>14500</v>
      </c>
      <c r="F21" s="128">
        <f t="shared" ref="F21:G21" si="0">F22+F23+F24</f>
        <v>14500</v>
      </c>
      <c r="G21" s="128">
        <f t="shared" si="0"/>
        <v>14500</v>
      </c>
    </row>
    <row r="22" spans="1:7" ht="30" x14ac:dyDescent="0.25">
      <c r="A22" s="196">
        <v>3221</v>
      </c>
      <c r="B22" s="127" t="s">
        <v>89</v>
      </c>
      <c r="C22" s="226"/>
      <c r="D22" s="128">
        <v>6000</v>
      </c>
      <c r="E22" s="128">
        <v>8000</v>
      </c>
      <c r="F22" s="128">
        <v>8000</v>
      </c>
      <c r="G22" s="129">
        <v>8000</v>
      </c>
    </row>
    <row r="23" spans="1:7" x14ac:dyDescent="0.25">
      <c r="A23" s="196">
        <v>3237</v>
      </c>
      <c r="B23" s="127" t="s">
        <v>101</v>
      </c>
      <c r="C23" s="226"/>
      <c r="D23" s="128">
        <v>0</v>
      </c>
      <c r="E23" s="128">
        <v>4500</v>
      </c>
      <c r="F23" s="128">
        <v>4500</v>
      </c>
      <c r="G23" s="129">
        <v>4500</v>
      </c>
    </row>
    <row r="24" spans="1:7" x14ac:dyDescent="0.25">
      <c r="A24" s="196">
        <v>3239</v>
      </c>
      <c r="B24" s="127" t="s">
        <v>103</v>
      </c>
      <c r="C24" s="226"/>
      <c r="D24" s="128">
        <v>10500</v>
      </c>
      <c r="E24" s="128">
        <v>2000</v>
      </c>
      <c r="F24" s="128">
        <v>2000</v>
      </c>
      <c r="G24" s="129">
        <v>2000</v>
      </c>
    </row>
    <row r="25" spans="1:7" ht="30" x14ac:dyDescent="0.25">
      <c r="A25" s="197" t="s">
        <v>153</v>
      </c>
      <c r="B25" s="130" t="s">
        <v>154</v>
      </c>
      <c r="C25" s="227"/>
      <c r="D25" s="131">
        <v>16600</v>
      </c>
      <c r="E25" s="131">
        <v>26600</v>
      </c>
      <c r="F25" s="132">
        <v>26600</v>
      </c>
      <c r="G25" s="132">
        <v>26600</v>
      </c>
    </row>
    <row r="26" spans="1:7" ht="30" x14ac:dyDescent="0.25">
      <c r="A26" s="198">
        <v>4</v>
      </c>
      <c r="B26" s="133" t="s">
        <v>155</v>
      </c>
      <c r="C26" s="228"/>
      <c r="D26" s="134"/>
      <c r="E26" s="134"/>
      <c r="F26" s="135"/>
      <c r="G26" s="135"/>
    </row>
    <row r="27" spans="1:7" x14ac:dyDescent="0.25">
      <c r="A27" s="198">
        <v>11</v>
      </c>
      <c r="B27" s="136" t="s">
        <v>46</v>
      </c>
      <c r="C27" s="228"/>
      <c r="D27" s="134">
        <v>16600</v>
      </c>
      <c r="E27" s="134">
        <v>26600</v>
      </c>
      <c r="F27" s="134">
        <v>26600</v>
      </c>
      <c r="G27" s="135">
        <v>26000</v>
      </c>
    </row>
    <row r="28" spans="1:7" x14ac:dyDescent="0.25">
      <c r="A28" s="198">
        <v>32</v>
      </c>
      <c r="B28" s="136" t="s">
        <v>16</v>
      </c>
      <c r="C28" s="228"/>
      <c r="D28" s="134">
        <v>15000</v>
      </c>
      <c r="E28" s="134">
        <f>E29+E30</f>
        <v>25000</v>
      </c>
      <c r="F28" s="134">
        <v>25000</v>
      </c>
      <c r="G28" s="135">
        <v>25000</v>
      </c>
    </row>
    <row r="29" spans="1:7" x14ac:dyDescent="0.25">
      <c r="A29" s="198">
        <v>3237</v>
      </c>
      <c r="B29" s="136" t="s">
        <v>101</v>
      </c>
      <c r="C29" s="228"/>
      <c r="D29" s="134">
        <v>15000</v>
      </c>
      <c r="E29" s="134">
        <v>15000</v>
      </c>
      <c r="F29" s="134">
        <v>15000</v>
      </c>
      <c r="G29" s="135">
        <v>15000</v>
      </c>
    </row>
    <row r="30" spans="1:7" x14ac:dyDescent="0.25">
      <c r="A30" s="198">
        <v>3238</v>
      </c>
      <c r="B30" s="133" t="s">
        <v>102</v>
      </c>
      <c r="C30" s="228"/>
      <c r="D30" s="134">
        <v>0</v>
      </c>
      <c r="E30" s="134">
        <v>10000</v>
      </c>
      <c r="F30" s="134">
        <v>10000</v>
      </c>
      <c r="G30" s="135">
        <v>10000</v>
      </c>
    </row>
    <row r="31" spans="1:7" ht="30" x14ac:dyDescent="0.25">
      <c r="A31" s="198">
        <v>42</v>
      </c>
      <c r="B31" s="133" t="s">
        <v>147</v>
      </c>
      <c r="C31" s="228"/>
      <c r="D31" s="134">
        <v>1600</v>
      </c>
      <c r="E31" s="134">
        <v>1600</v>
      </c>
      <c r="F31" s="134">
        <v>1600</v>
      </c>
      <c r="G31" s="135">
        <v>1600</v>
      </c>
    </row>
    <row r="32" spans="1:7" x14ac:dyDescent="0.25">
      <c r="A32" s="198">
        <v>4221</v>
      </c>
      <c r="B32" s="133" t="s">
        <v>156</v>
      </c>
      <c r="C32" s="228"/>
      <c r="D32" s="134">
        <v>1600</v>
      </c>
      <c r="E32" s="134">
        <v>1600</v>
      </c>
      <c r="F32" s="134">
        <v>1600</v>
      </c>
      <c r="G32" s="135">
        <v>1600</v>
      </c>
    </row>
    <row r="33" spans="1:7" x14ac:dyDescent="0.25">
      <c r="A33" s="199" t="s">
        <v>157</v>
      </c>
      <c r="B33" s="137" t="s">
        <v>158</v>
      </c>
      <c r="C33" s="229">
        <v>11917.3</v>
      </c>
      <c r="D33" s="138">
        <v>6000</v>
      </c>
      <c r="E33" s="138"/>
      <c r="F33" s="139"/>
      <c r="G33" s="139"/>
    </row>
    <row r="34" spans="1:7" ht="25.5" x14ac:dyDescent="0.25">
      <c r="A34" s="200">
        <v>4</v>
      </c>
      <c r="B34" s="141" t="s">
        <v>155</v>
      </c>
      <c r="C34" s="230"/>
      <c r="D34" s="142"/>
      <c r="E34" s="142"/>
      <c r="F34" s="140"/>
      <c r="G34" s="140"/>
    </row>
    <row r="35" spans="1:7" x14ac:dyDescent="0.25">
      <c r="A35" s="200">
        <v>11</v>
      </c>
      <c r="B35" s="143" t="s">
        <v>46</v>
      </c>
      <c r="C35" s="230">
        <v>11917.3</v>
      </c>
      <c r="D35" s="142">
        <v>6000</v>
      </c>
      <c r="E35" s="142"/>
      <c r="F35" s="142"/>
      <c r="G35" s="140"/>
    </row>
    <row r="36" spans="1:7" x14ac:dyDescent="0.25">
      <c r="A36" s="200">
        <v>32</v>
      </c>
      <c r="B36" s="143" t="s">
        <v>16</v>
      </c>
      <c r="C36" s="230">
        <v>11917.3</v>
      </c>
      <c r="D36" s="142">
        <v>6000</v>
      </c>
      <c r="E36" s="142"/>
      <c r="F36" s="142"/>
      <c r="G36" s="140"/>
    </row>
    <row r="37" spans="1:7" x14ac:dyDescent="0.25">
      <c r="A37" s="200">
        <v>3237</v>
      </c>
      <c r="B37" s="271" t="s">
        <v>101</v>
      </c>
      <c r="C37" s="230">
        <v>11917.3</v>
      </c>
      <c r="D37" s="142">
        <v>0</v>
      </c>
      <c r="E37" s="142"/>
      <c r="F37" s="142"/>
      <c r="G37" s="140"/>
    </row>
    <row r="38" spans="1:7" x14ac:dyDescent="0.25">
      <c r="A38" s="200">
        <v>3239</v>
      </c>
      <c r="B38" s="141" t="s">
        <v>103</v>
      </c>
      <c r="C38" s="230"/>
      <c r="D38" s="142">
        <v>6000</v>
      </c>
      <c r="E38" s="142"/>
      <c r="F38" s="142"/>
      <c r="G38" s="140"/>
    </row>
    <row r="39" spans="1:7" x14ac:dyDescent="0.25">
      <c r="A39" s="200">
        <v>5540</v>
      </c>
      <c r="B39" s="141" t="s">
        <v>159</v>
      </c>
      <c r="C39" s="230"/>
      <c r="D39" s="142"/>
      <c r="E39" s="142"/>
      <c r="F39" s="140"/>
      <c r="G39" s="140"/>
    </row>
    <row r="40" spans="1:7" x14ac:dyDescent="0.25">
      <c r="A40" s="201" t="s">
        <v>160</v>
      </c>
      <c r="B40" s="144" t="s">
        <v>161</v>
      </c>
      <c r="C40" s="231">
        <f>C43+C52</f>
        <v>25975.45</v>
      </c>
      <c r="D40" s="145">
        <v>36000</v>
      </c>
      <c r="E40" s="145">
        <v>53655</v>
      </c>
      <c r="F40" s="145">
        <v>53655</v>
      </c>
      <c r="G40" s="145">
        <v>53655</v>
      </c>
    </row>
    <row r="41" spans="1:7" x14ac:dyDescent="0.25">
      <c r="A41" s="202">
        <v>17</v>
      </c>
      <c r="B41" s="146" t="s">
        <v>162</v>
      </c>
      <c r="C41" s="232"/>
      <c r="D41" s="147"/>
      <c r="E41" s="147"/>
      <c r="F41" s="147"/>
      <c r="G41" s="147"/>
    </row>
    <row r="42" spans="1:7" x14ac:dyDescent="0.25">
      <c r="A42" s="202">
        <v>11</v>
      </c>
      <c r="B42" s="148" t="s">
        <v>46</v>
      </c>
      <c r="C42" s="232">
        <v>25975.45</v>
      </c>
      <c r="D42" s="147">
        <v>36000</v>
      </c>
      <c r="E42" s="147">
        <v>53655</v>
      </c>
      <c r="F42" s="147">
        <v>53655</v>
      </c>
      <c r="G42" s="147">
        <v>53655</v>
      </c>
    </row>
    <row r="43" spans="1:7" x14ac:dyDescent="0.25">
      <c r="A43" s="202">
        <v>32</v>
      </c>
      <c r="B43" s="148" t="s">
        <v>16</v>
      </c>
      <c r="C43" s="232">
        <f>C44+C45+C46+C47+C48+C49+C50+C51</f>
        <v>25937.010000000002</v>
      </c>
      <c r="D43" s="147">
        <v>35000</v>
      </c>
      <c r="E43" s="147">
        <v>50155</v>
      </c>
      <c r="F43" s="147">
        <v>50155</v>
      </c>
      <c r="G43" s="147">
        <v>50155</v>
      </c>
    </row>
    <row r="44" spans="1:7" x14ac:dyDescent="0.25">
      <c r="A44" s="203">
        <v>3211</v>
      </c>
      <c r="B44" s="149" t="s">
        <v>84</v>
      </c>
      <c r="C44" s="233">
        <v>1400</v>
      </c>
      <c r="D44" s="147">
        <v>2000</v>
      </c>
      <c r="E44" s="147">
        <v>1000</v>
      </c>
      <c r="F44" s="147">
        <v>1000</v>
      </c>
      <c r="G44" s="147">
        <v>1000</v>
      </c>
    </row>
    <row r="45" spans="1:7" x14ac:dyDescent="0.25">
      <c r="A45" s="203">
        <v>3213</v>
      </c>
      <c r="B45" s="149" t="s">
        <v>86</v>
      </c>
      <c r="C45" s="233">
        <v>0</v>
      </c>
      <c r="D45" s="147"/>
      <c r="E45" s="147">
        <v>500</v>
      </c>
      <c r="F45" s="147">
        <v>500</v>
      </c>
      <c r="G45" s="147">
        <v>500</v>
      </c>
    </row>
    <row r="46" spans="1:7" ht="30" x14ac:dyDescent="0.25">
      <c r="A46" s="203">
        <v>3221</v>
      </c>
      <c r="B46" s="151" t="s">
        <v>89</v>
      </c>
      <c r="C46" s="233">
        <v>0</v>
      </c>
      <c r="D46" s="147"/>
      <c r="E46" s="147">
        <v>2070</v>
      </c>
      <c r="F46" s="147">
        <v>2070</v>
      </c>
      <c r="G46" s="147">
        <v>2070</v>
      </c>
    </row>
    <row r="47" spans="1:7" ht="30" x14ac:dyDescent="0.25">
      <c r="A47" s="203">
        <v>3231</v>
      </c>
      <c r="B47" s="151" t="s">
        <v>163</v>
      </c>
      <c r="C47" s="233">
        <v>2175</v>
      </c>
      <c r="D47" s="147">
        <v>4000</v>
      </c>
      <c r="E47" s="147">
        <v>1438</v>
      </c>
      <c r="F47" s="147">
        <v>1438</v>
      </c>
      <c r="G47" s="147">
        <v>1438</v>
      </c>
    </row>
    <row r="48" spans="1:7" x14ac:dyDescent="0.25">
      <c r="A48" s="203">
        <v>3237</v>
      </c>
      <c r="B48" s="149" t="s">
        <v>101</v>
      </c>
      <c r="C48" s="233">
        <v>12184.08</v>
      </c>
      <c r="D48" s="147">
        <v>19500</v>
      </c>
      <c r="E48" s="147">
        <v>29757</v>
      </c>
      <c r="F48" s="147">
        <v>29757</v>
      </c>
      <c r="G48" s="147">
        <v>29757</v>
      </c>
    </row>
    <row r="49" spans="1:7" x14ac:dyDescent="0.25">
      <c r="A49" s="203">
        <v>3238</v>
      </c>
      <c r="B49" s="150" t="s">
        <v>102</v>
      </c>
      <c r="C49" s="233">
        <v>0</v>
      </c>
      <c r="D49" s="147">
        <v>5000</v>
      </c>
      <c r="E49" s="147"/>
      <c r="F49" s="147"/>
      <c r="G49" s="147"/>
    </row>
    <row r="50" spans="1:7" x14ac:dyDescent="0.25">
      <c r="A50" s="202">
        <v>3239</v>
      </c>
      <c r="B50" s="146" t="s">
        <v>103</v>
      </c>
      <c r="C50" s="232">
        <v>10000</v>
      </c>
      <c r="D50" s="147">
        <v>3500</v>
      </c>
      <c r="E50" s="147">
        <v>14790</v>
      </c>
      <c r="F50" s="147">
        <v>14790</v>
      </c>
      <c r="G50" s="147">
        <v>14790</v>
      </c>
    </row>
    <row r="51" spans="1:7" x14ac:dyDescent="0.25">
      <c r="A51" s="203">
        <v>3292</v>
      </c>
      <c r="B51" s="149" t="s">
        <v>105</v>
      </c>
      <c r="C51" s="233">
        <v>177.93</v>
      </c>
      <c r="D51" s="147">
        <v>1000</v>
      </c>
      <c r="E51" s="147">
        <v>600</v>
      </c>
      <c r="F51" s="147">
        <v>600</v>
      </c>
      <c r="G51" s="147">
        <v>600</v>
      </c>
    </row>
    <row r="52" spans="1:7" ht="30" x14ac:dyDescent="0.25">
      <c r="A52" s="203">
        <v>42</v>
      </c>
      <c r="B52" s="151" t="s">
        <v>147</v>
      </c>
      <c r="C52" s="233">
        <v>38.44</v>
      </c>
      <c r="D52" s="147">
        <v>1000</v>
      </c>
      <c r="E52" s="147">
        <v>0</v>
      </c>
      <c r="F52" s="147">
        <v>0</v>
      </c>
      <c r="G52" s="147">
        <v>0</v>
      </c>
    </row>
    <row r="53" spans="1:7" ht="30" x14ac:dyDescent="0.25">
      <c r="A53" s="203">
        <v>4243</v>
      </c>
      <c r="B53" s="151" t="s">
        <v>122</v>
      </c>
      <c r="C53" s="233">
        <v>38.44</v>
      </c>
      <c r="D53" s="147">
        <v>1000</v>
      </c>
      <c r="E53" s="147">
        <v>0</v>
      </c>
      <c r="F53" s="147">
        <v>0</v>
      </c>
      <c r="G53" s="147">
        <v>0</v>
      </c>
    </row>
    <row r="54" spans="1:7" ht="30" x14ac:dyDescent="0.25">
      <c r="A54" s="203">
        <v>41</v>
      </c>
      <c r="B54" s="250" t="s">
        <v>10</v>
      </c>
      <c r="C54" s="233">
        <v>0</v>
      </c>
      <c r="D54" s="147"/>
      <c r="E54" s="147">
        <v>3500</v>
      </c>
      <c r="F54" s="147">
        <v>3500</v>
      </c>
      <c r="G54" s="147">
        <v>3500</v>
      </c>
    </row>
    <row r="55" spans="1:7" x14ac:dyDescent="0.25">
      <c r="A55" s="203">
        <v>4124</v>
      </c>
      <c r="B55" s="250" t="s">
        <v>115</v>
      </c>
      <c r="C55" s="233">
        <v>0</v>
      </c>
      <c r="D55" s="147"/>
      <c r="E55" s="147">
        <v>3500</v>
      </c>
      <c r="F55" s="147">
        <v>3500</v>
      </c>
      <c r="G55" s="147">
        <v>3500</v>
      </c>
    </row>
    <row r="56" spans="1:7" x14ac:dyDescent="0.25">
      <c r="A56" s="202">
        <v>5540</v>
      </c>
      <c r="B56" s="146" t="s">
        <v>159</v>
      </c>
      <c r="C56" s="232"/>
      <c r="D56" s="147"/>
      <c r="E56" s="147"/>
      <c r="F56" s="147"/>
      <c r="G56" s="147"/>
    </row>
    <row r="57" spans="1:7" x14ac:dyDescent="0.25">
      <c r="A57" s="204" t="s">
        <v>164</v>
      </c>
      <c r="B57" s="152" t="s">
        <v>165</v>
      </c>
      <c r="C57" s="234"/>
      <c r="D57" s="153"/>
      <c r="E57" s="153">
        <v>4500</v>
      </c>
      <c r="F57" s="153">
        <v>4500</v>
      </c>
      <c r="G57" s="153">
        <v>4500</v>
      </c>
    </row>
    <row r="58" spans="1:7" x14ac:dyDescent="0.25">
      <c r="A58" s="205">
        <v>17</v>
      </c>
      <c r="B58" s="154" t="s">
        <v>146</v>
      </c>
      <c r="C58" s="235"/>
      <c r="D58" s="155"/>
      <c r="E58" s="155"/>
      <c r="F58" s="155"/>
      <c r="G58" s="155"/>
    </row>
    <row r="59" spans="1:7" x14ac:dyDescent="0.25">
      <c r="A59" s="194">
        <v>11</v>
      </c>
      <c r="B59" s="156" t="s">
        <v>46</v>
      </c>
      <c r="C59" s="236"/>
      <c r="D59" s="155"/>
      <c r="E59" s="155">
        <v>4500</v>
      </c>
      <c r="F59" s="155">
        <v>4500</v>
      </c>
      <c r="G59" s="155">
        <v>4500</v>
      </c>
    </row>
    <row r="60" spans="1:7" x14ac:dyDescent="0.25">
      <c r="A60" s="205">
        <v>32</v>
      </c>
      <c r="B60" s="154" t="s">
        <v>16</v>
      </c>
      <c r="C60" s="235"/>
      <c r="D60" s="155"/>
      <c r="E60" s="155">
        <v>4500</v>
      </c>
      <c r="F60" s="155">
        <v>4500</v>
      </c>
      <c r="G60" s="155">
        <v>4500</v>
      </c>
    </row>
    <row r="61" spans="1:7" ht="30" x14ac:dyDescent="0.25">
      <c r="A61" s="205">
        <v>3224</v>
      </c>
      <c r="B61" s="157" t="s">
        <v>92</v>
      </c>
      <c r="C61" s="235"/>
      <c r="D61" s="155"/>
      <c r="E61" s="155">
        <v>500</v>
      </c>
      <c r="F61" s="155">
        <v>500</v>
      </c>
      <c r="G61" s="155">
        <v>500</v>
      </c>
    </row>
    <row r="62" spans="1:7" x14ac:dyDescent="0.25">
      <c r="A62" s="205">
        <v>3232</v>
      </c>
      <c r="B62" s="154" t="s">
        <v>96</v>
      </c>
      <c r="C62" s="235"/>
      <c r="D62" s="155"/>
      <c r="E62" s="155">
        <v>500</v>
      </c>
      <c r="F62" s="155">
        <v>500</v>
      </c>
      <c r="G62" s="155">
        <v>500</v>
      </c>
    </row>
    <row r="63" spans="1:7" x14ac:dyDescent="0.25">
      <c r="A63" s="205">
        <v>3237</v>
      </c>
      <c r="B63" s="154" t="s">
        <v>101</v>
      </c>
      <c r="C63" s="235"/>
      <c r="D63" s="155"/>
      <c r="E63" s="155">
        <v>1500</v>
      </c>
      <c r="F63" s="155">
        <v>1500</v>
      </c>
      <c r="G63" s="155">
        <v>1500</v>
      </c>
    </row>
    <row r="64" spans="1:7" x14ac:dyDescent="0.25">
      <c r="A64" s="205">
        <v>3238</v>
      </c>
      <c r="B64" s="154" t="s">
        <v>102</v>
      </c>
      <c r="C64" s="235"/>
      <c r="D64" s="155"/>
      <c r="E64" s="155">
        <v>0</v>
      </c>
      <c r="F64" s="155">
        <v>0</v>
      </c>
      <c r="G64" s="155">
        <v>0</v>
      </c>
    </row>
    <row r="65" spans="1:7" x14ac:dyDescent="0.25">
      <c r="A65" s="205">
        <v>3239</v>
      </c>
      <c r="B65" s="154" t="s">
        <v>103</v>
      </c>
      <c r="C65" s="235"/>
      <c r="D65" s="155"/>
      <c r="E65" s="155">
        <v>2000</v>
      </c>
      <c r="F65" s="155">
        <v>2000</v>
      </c>
      <c r="G65" s="155">
        <v>2000</v>
      </c>
    </row>
    <row r="66" spans="1:7" ht="30" x14ac:dyDescent="0.25">
      <c r="A66" s="205">
        <v>42</v>
      </c>
      <c r="B66" s="157" t="s">
        <v>147</v>
      </c>
      <c r="C66" s="235"/>
      <c r="D66" s="155"/>
      <c r="E66" s="155">
        <v>0</v>
      </c>
      <c r="F66" s="155">
        <v>0</v>
      </c>
      <c r="G66" s="155">
        <v>0</v>
      </c>
    </row>
    <row r="67" spans="1:7" x14ac:dyDescent="0.25">
      <c r="A67" s="205">
        <v>4221</v>
      </c>
      <c r="B67" s="154" t="s">
        <v>156</v>
      </c>
      <c r="C67" s="235"/>
      <c r="D67" s="155"/>
      <c r="E67" s="155">
        <v>0</v>
      </c>
      <c r="F67" s="155">
        <v>0</v>
      </c>
      <c r="G67" s="155">
        <v>0</v>
      </c>
    </row>
    <row r="68" spans="1:7" x14ac:dyDescent="0.25">
      <c r="A68" s="205">
        <v>4263</v>
      </c>
      <c r="B68" s="154" t="s">
        <v>124</v>
      </c>
      <c r="C68" s="235"/>
      <c r="D68" s="155"/>
      <c r="E68" s="155">
        <v>0</v>
      </c>
      <c r="F68" s="155">
        <v>0</v>
      </c>
      <c r="G68" s="155">
        <v>0</v>
      </c>
    </row>
    <row r="69" spans="1:7" x14ac:dyDescent="0.25">
      <c r="A69" s="194">
        <v>5540</v>
      </c>
      <c r="B69" s="121" t="s">
        <v>159</v>
      </c>
      <c r="C69" s="236"/>
      <c r="D69" s="155"/>
      <c r="E69" s="155"/>
      <c r="F69" s="155"/>
      <c r="G69" s="155"/>
    </row>
    <row r="70" spans="1:7" x14ac:dyDescent="0.25">
      <c r="A70" s="206" t="s">
        <v>166</v>
      </c>
      <c r="B70" s="158" t="s">
        <v>167</v>
      </c>
      <c r="C70" s="237"/>
      <c r="D70" s="159">
        <v>10000</v>
      </c>
      <c r="E70" s="159">
        <v>10000</v>
      </c>
      <c r="F70" s="159">
        <v>10000</v>
      </c>
      <c r="G70" s="159">
        <v>10000</v>
      </c>
    </row>
    <row r="71" spans="1:7" x14ac:dyDescent="0.25">
      <c r="A71" s="207">
        <v>15</v>
      </c>
      <c r="B71" s="160" t="s">
        <v>168</v>
      </c>
      <c r="C71" s="238"/>
      <c r="D71" s="161"/>
      <c r="E71" s="161"/>
      <c r="F71" s="161"/>
      <c r="G71" s="161"/>
    </row>
    <row r="72" spans="1:7" x14ac:dyDescent="0.25">
      <c r="A72" s="207">
        <v>11</v>
      </c>
      <c r="B72" s="160" t="s">
        <v>46</v>
      </c>
      <c r="C72" s="238"/>
      <c r="D72" s="161"/>
      <c r="E72" s="161"/>
      <c r="F72" s="161"/>
      <c r="G72" s="161"/>
    </row>
    <row r="73" spans="1:7" x14ac:dyDescent="0.25">
      <c r="A73" s="207">
        <v>32</v>
      </c>
      <c r="B73" s="160" t="s">
        <v>16</v>
      </c>
      <c r="C73" s="238"/>
      <c r="D73" s="161">
        <v>10000</v>
      </c>
      <c r="E73" s="161">
        <v>10000</v>
      </c>
      <c r="F73" s="161">
        <v>10000</v>
      </c>
      <c r="G73" s="161">
        <v>10000</v>
      </c>
    </row>
    <row r="74" spans="1:7" x14ac:dyDescent="0.25">
      <c r="A74" s="207">
        <v>3211</v>
      </c>
      <c r="B74" s="160" t="s">
        <v>84</v>
      </c>
      <c r="C74" s="238"/>
      <c r="D74" s="161">
        <v>3000</v>
      </c>
      <c r="E74" s="161">
        <v>3000</v>
      </c>
      <c r="F74" s="161">
        <v>3000</v>
      </c>
      <c r="G74" s="161">
        <v>3000</v>
      </c>
    </row>
    <row r="75" spans="1:7" x14ac:dyDescent="0.25">
      <c r="A75" s="207">
        <v>3233</v>
      </c>
      <c r="B75" s="160" t="s">
        <v>97</v>
      </c>
      <c r="C75" s="238"/>
      <c r="D75" s="161">
        <v>5000</v>
      </c>
      <c r="E75" s="161">
        <v>5000</v>
      </c>
      <c r="F75" s="161">
        <v>5000</v>
      </c>
      <c r="G75" s="161">
        <v>5000</v>
      </c>
    </row>
    <row r="76" spans="1:7" x14ac:dyDescent="0.25">
      <c r="A76" s="207">
        <v>3294</v>
      </c>
      <c r="B76" s="160" t="s">
        <v>169</v>
      </c>
      <c r="C76" s="238"/>
      <c r="D76" s="161">
        <v>2000</v>
      </c>
      <c r="E76" s="161">
        <v>3000</v>
      </c>
      <c r="F76" s="161">
        <v>3000</v>
      </c>
      <c r="G76" s="161">
        <v>3000</v>
      </c>
    </row>
    <row r="77" spans="1:7" x14ac:dyDescent="0.25">
      <c r="A77" s="208" t="s">
        <v>170</v>
      </c>
      <c r="B77" s="162" t="s">
        <v>171</v>
      </c>
      <c r="C77" s="239">
        <v>0</v>
      </c>
      <c r="D77" s="163">
        <v>3200</v>
      </c>
      <c r="E77" s="163">
        <v>3200</v>
      </c>
      <c r="F77" s="163">
        <v>3200</v>
      </c>
      <c r="G77" s="163">
        <v>3200</v>
      </c>
    </row>
    <row r="78" spans="1:7" x14ac:dyDescent="0.25">
      <c r="A78" s="209">
        <v>17</v>
      </c>
      <c r="B78" s="164" t="s">
        <v>146</v>
      </c>
      <c r="C78" s="240"/>
      <c r="D78" s="165"/>
      <c r="E78" s="165"/>
      <c r="F78" s="165"/>
      <c r="G78" s="165"/>
    </row>
    <row r="79" spans="1:7" x14ac:dyDescent="0.25">
      <c r="A79" s="209">
        <v>11</v>
      </c>
      <c r="B79" s="166" t="s">
        <v>46</v>
      </c>
      <c r="C79" s="240">
        <v>0</v>
      </c>
      <c r="D79" s="165">
        <v>3200</v>
      </c>
      <c r="E79" s="165">
        <v>3200</v>
      </c>
      <c r="F79" s="165">
        <v>3200</v>
      </c>
      <c r="G79" s="165">
        <v>3200</v>
      </c>
    </row>
    <row r="80" spans="1:7" x14ac:dyDescent="0.25">
      <c r="A80" s="209">
        <v>32</v>
      </c>
      <c r="B80" s="166" t="s">
        <v>16</v>
      </c>
      <c r="C80" s="240">
        <v>0</v>
      </c>
      <c r="D80" s="165">
        <v>3200</v>
      </c>
      <c r="E80" s="165">
        <f>E81+E82+E83</f>
        <v>3200</v>
      </c>
      <c r="F80" s="165">
        <v>3200</v>
      </c>
      <c r="G80" s="165">
        <v>3200</v>
      </c>
    </row>
    <row r="81" spans="1:7" x14ac:dyDescent="0.25">
      <c r="A81" s="209">
        <v>3211</v>
      </c>
      <c r="B81" s="166" t="s">
        <v>84</v>
      </c>
      <c r="C81" s="240"/>
      <c r="D81" s="165">
        <v>1200</v>
      </c>
      <c r="E81" s="165">
        <v>1200</v>
      </c>
      <c r="F81" s="165">
        <v>1200</v>
      </c>
      <c r="G81" s="165">
        <v>1200</v>
      </c>
    </row>
    <row r="82" spans="1:7" x14ac:dyDescent="0.25">
      <c r="A82" s="210">
        <v>3221</v>
      </c>
      <c r="B82" s="167" t="s">
        <v>89</v>
      </c>
      <c r="C82" s="241">
        <v>0</v>
      </c>
      <c r="D82" s="165">
        <v>1000</v>
      </c>
      <c r="E82" s="165">
        <v>1000</v>
      </c>
      <c r="F82" s="165">
        <v>1000</v>
      </c>
      <c r="G82" s="165">
        <v>1000</v>
      </c>
    </row>
    <row r="83" spans="1:7" x14ac:dyDescent="0.25">
      <c r="A83" s="210">
        <v>3237</v>
      </c>
      <c r="B83" s="168" t="s">
        <v>101</v>
      </c>
      <c r="C83" s="241"/>
      <c r="D83" s="165">
        <v>1000</v>
      </c>
      <c r="E83" s="165">
        <v>1000</v>
      </c>
      <c r="F83" s="165">
        <v>1000</v>
      </c>
      <c r="G83" s="165">
        <v>1000</v>
      </c>
    </row>
    <row r="84" spans="1:7" x14ac:dyDescent="0.25">
      <c r="A84" s="209">
        <v>5540</v>
      </c>
      <c r="B84" s="164" t="s">
        <v>159</v>
      </c>
      <c r="C84" s="240"/>
      <c r="D84" s="165"/>
      <c r="E84" s="165"/>
      <c r="F84" s="165"/>
      <c r="G84" s="165"/>
    </row>
    <row r="85" spans="1:7" x14ac:dyDescent="0.25">
      <c r="A85" s="211" t="s">
        <v>172</v>
      </c>
      <c r="B85" s="169" t="s">
        <v>173</v>
      </c>
      <c r="C85" s="242">
        <v>1597.23</v>
      </c>
      <c r="D85" s="170">
        <v>3000</v>
      </c>
      <c r="E85" s="170"/>
      <c r="F85" s="171"/>
      <c r="G85" s="170"/>
    </row>
    <row r="86" spans="1:7" x14ac:dyDescent="0.25">
      <c r="A86" s="212">
        <v>17</v>
      </c>
      <c r="B86" s="172" t="s">
        <v>146</v>
      </c>
      <c r="C86" s="243"/>
      <c r="D86" s="173"/>
      <c r="E86" s="173"/>
      <c r="F86" s="174"/>
      <c r="G86" s="173"/>
    </row>
    <row r="87" spans="1:7" x14ac:dyDescent="0.25">
      <c r="A87" s="212">
        <v>11</v>
      </c>
      <c r="B87" s="175" t="s">
        <v>46</v>
      </c>
      <c r="C87" s="243">
        <v>1597.23</v>
      </c>
      <c r="D87" s="173">
        <v>3000</v>
      </c>
      <c r="E87" s="173"/>
      <c r="F87" s="173"/>
      <c r="G87" s="173"/>
    </row>
    <row r="88" spans="1:7" x14ac:dyDescent="0.25">
      <c r="A88" s="212">
        <v>32</v>
      </c>
      <c r="B88" s="175" t="s">
        <v>16</v>
      </c>
      <c r="C88" s="243">
        <v>1597.23</v>
      </c>
      <c r="D88" s="173">
        <v>1500</v>
      </c>
      <c r="E88" s="173"/>
      <c r="F88" s="173"/>
      <c r="G88" s="173"/>
    </row>
    <row r="89" spans="1:7" x14ac:dyDescent="0.25">
      <c r="A89" s="213">
        <v>3237</v>
      </c>
      <c r="B89" s="176" t="s">
        <v>101</v>
      </c>
      <c r="C89" s="244">
        <v>597.23</v>
      </c>
      <c r="D89" s="173">
        <v>1500</v>
      </c>
      <c r="E89" s="173"/>
      <c r="F89" s="173"/>
      <c r="G89" s="173"/>
    </row>
    <row r="90" spans="1:7" ht="25.5" x14ac:dyDescent="0.25">
      <c r="A90" s="212">
        <v>42</v>
      </c>
      <c r="B90" s="172" t="s">
        <v>147</v>
      </c>
      <c r="C90" s="243">
        <v>1000</v>
      </c>
      <c r="D90" s="173">
        <v>1500</v>
      </c>
      <c r="E90" s="173"/>
      <c r="F90" s="173"/>
      <c r="G90" s="173"/>
    </row>
    <row r="91" spans="1:7" ht="25.5" x14ac:dyDescent="0.25">
      <c r="A91" s="212">
        <v>4243</v>
      </c>
      <c r="B91" s="175" t="s">
        <v>122</v>
      </c>
      <c r="C91" s="243">
        <v>1000</v>
      </c>
      <c r="D91" s="173">
        <v>1500</v>
      </c>
      <c r="E91" s="173"/>
      <c r="F91" s="173"/>
      <c r="G91" s="173"/>
    </row>
    <row r="92" spans="1:7" x14ac:dyDescent="0.25">
      <c r="A92" s="212">
        <v>5540</v>
      </c>
      <c r="B92" s="172" t="s">
        <v>159</v>
      </c>
      <c r="C92" s="243"/>
      <c r="D92" s="173"/>
      <c r="E92" s="173"/>
      <c r="F92" s="174"/>
      <c r="G92" s="174"/>
    </row>
    <row r="93" spans="1:7" x14ac:dyDescent="0.25">
      <c r="A93" s="214" t="s">
        <v>174</v>
      </c>
      <c r="B93" s="177" t="s">
        <v>175</v>
      </c>
      <c r="C93" s="245"/>
      <c r="D93" s="145">
        <v>19000</v>
      </c>
      <c r="E93" s="145">
        <v>9215</v>
      </c>
      <c r="F93" s="145">
        <v>9215</v>
      </c>
      <c r="G93" s="145">
        <v>9215</v>
      </c>
    </row>
    <row r="94" spans="1:7" x14ac:dyDescent="0.25">
      <c r="A94" s="202">
        <v>16</v>
      </c>
      <c r="B94" s="146" t="s">
        <v>176</v>
      </c>
      <c r="C94" s="232"/>
      <c r="D94" s="147"/>
      <c r="E94" s="147"/>
      <c r="F94" s="147"/>
      <c r="G94" s="147"/>
    </row>
    <row r="95" spans="1:7" x14ac:dyDescent="0.25">
      <c r="A95" s="202">
        <v>11</v>
      </c>
      <c r="B95" s="148" t="s">
        <v>46</v>
      </c>
      <c r="C95" s="232"/>
      <c r="D95" s="147">
        <v>19000</v>
      </c>
      <c r="E95" s="147">
        <v>9215</v>
      </c>
      <c r="F95" s="147">
        <v>9215</v>
      </c>
      <c r="G95" s="147">
        <v>9215</v>
      </c>
    </row>
    <row r="96" spans="1:7" x14ac:dyDescent="0.25">
      <c r="A96" s="202">
        <v>32</v>
      </c>
      <c r="B96" s="148" t="s">
        <v>16</v>
      </c>
      <c r="C96" s="232"/>
      <c r="D96" s="147">
        <v>19000</v>
      </c>
      <c r="E96" s="147">
        <f>E97+E98+E99</f>
        <v>9215</v>
      </c>
      <c r="F96" s="147">
        <v>9215</v>
      </c>
      <c r="G96" s="147">
        <v>9215</v>
      </c>
    </row>
    <row r="97" spans="1:7" x14ac:dyDescent="0.25">
      <c r="A97" s="202">
        <v>3211</v>
      </c>
      <c r="B97" s="148" t="s">
        <v>84</v>
      </c>
      <c r="C97" s="232"/>
      <c r="D97" s="147">
        <v>0</v>
      </c>
      <c r="E97" s="147">
        <v>1000</v>
      </c>
      <c r="F97" s="147">
        <v>1000</v>
      </c>
      <c r="G97" s="147">
        <v>1000</v>
      </c>
    </row>
    <row r="98" spans="1:7" x14ac:dyDescent="0.25">
      <c r="A98" s="202">
        <v>3237</v>
      </c>
      <c r="B98" s="148" t="s">
        <v>101</v>
      </c>
      <c r="C98" s="232"/>
      <c r="D98" s="147">
        <v>8500</v>
      </c>
      <c r="E98" s="147">
        <v>7000</v>
      </c>
      <c r="F98" s="147">
        <v>7000</v>
      </c>
      <c r="G98" s="147">
        <v>7000</v>
      </c>
    </row>
    <row r="99" spans="1:7" x14ac:dyDescent="0.25">
      <c r="A99" s="203">
        <v>3239</v>
      </c>
      <c r="B99" s="178" t="s">
        <v>103</v>
      </c>
      <c r="C99" s="233"/>
      <c r="D99" s="147">
        <v>10500</v>
      </c>
      <c r="E99" s="147">
        <v>1215</v>
      </c>
      <c r="F99" s="147">
        <v>1215</v>
      </c>
      <c r="G99" s="147">
        <v>1215</v>
      </c>
    </row>
    <row r="100" spans="1:7" x14ac:dyDescent="0.25">
      <c r="A100" s="202">
        <v>5540</v>
      </c>
      <c r="B100" s="146" t="s">
        <v>159</v>
      </c>
      <c r="C100" s="232"/>
      <c r="D100" s="147"/>
      <c r="E100" s="147"/>
      <c r="F100" s="147"/>
      <c r="G100" s="147"/>
    </row>
    <row r="101" spans="1:7" ht="30" x14ac:dyDescent="0.25">
      <c r="A101" s="215" t="s">
        <v>177</v>
      </c>
      <c r="B101" s="179" t="s">
        <v>178</v>
      </c>
      <c r="C101" s="246"/>
      <c r="D101" s="180">
        <v>3000</v>
      </c>
      <c r="E101" s="180">
        <v>4000</v>
      </c>
      <c r="F101" s="180">
        <v>4000</v>
      </c>
      <c r="G101" s="180">
        <v>4000</v>
      </c>
    </row>
    <row r="102" spans="1:7" x14ac:dyDescent="0.25">
      <c r="A102" s="216">
        <v>13</v>
      </c>
      <c r="B102" s="181" t="s">
        <v>179</v>
      </c>
      <c r="C102" s="247"/>
      <c r="D102" s="182"/>
      <c r="E102" s="182"/>
      <c r="F102" s="182"/>
      <c r="G102" s="182"/>
    </row>
    <row r="103" spans="1:7" x14ac:dyDescent="0.25">
      <c r="A103" s="216">
        <v>11</v>
      </c>
      <c r="B103" s="181" t="s">
        <v>46</v>
      </c>
      <c r="C103" s="247"/>
      <c r="D103" s="182">
        <v>3000</v>
      </c>
      <c r="E103" s="182">
        <v>4000</v>
      </c>
      <c r="F103" s="182">
        <v>4000</v>
      </c>
      <c r="G103" s="182">
        <v>4000</v>
      </c>
    </row>
    <row r="104" spans="1:7" x14ac:dyDescent="0.25">
      <c r="A104" s="216">
        <v>32</v>
      </c>
      <c r="B104" s="181" t="s">
        <v>16</v>
      </c>
      <c r="C104" s="247"/>
      <c r="D104" s="182">
        <v>3000</v>
      </c>
      <c r="E104" s="182">
        <v>4000</v>
      </c>
      <c r="F104" s="182">
        <v>4000</v>
      </c>
      <c r="G104" s="182">
        <v>4000</v>
      </c>
    </row>
    <row r="105" spans="1:7" x14ac:dyDescent="0.25">
      <c r="A105" s="216">
        <v>3237</v>
      </c>
      <c r="B105" s="181" t="s">
        <v>101</v>
      </c>
      <c r="C105" s="247"/>
      <c r="D105" s="182">
        <v>3000</v>
      </c>
      <c r="E105" s="182">
        <v>0</v>
      </c>
      <c r="F105" s="182">
        <v>0</v>
      </c>
      <c r="G105" s="182">
        <v>0</v>
      </c>
    </row>
    <row r="106" spans="1:7" x14ac:dyDescent="0.25">
      <c r="A106" s="216">
        <v>3238</v>
      </c>
      <c r="B106" s="181" t="s">
        <v>102</v>
      </c>
      <c r="C106" s="247"/>
      <c r="D106" s="182">
        <v>0</v>
      </c>
      <c r="E106" s="182">
        <v>4000</v>
      </c>
      <c r="F106" s="182">
        <v>4000</v>
      </c>
      <c r="G106" s="182">
        <v>4000</v>
      </c>
    </row>
    <row r="107" spans="1:7" x14ac:dyDescent="0.25">
      <c r="A107" s="191" t="s">
        <v>180</v>
      </c>
      <c r="B107" s="111" t="s">
        <v>181</v>
      </c>
      <c r="C107" s="248"/>
      <c r="D107" s="183">
        <v>5000</v>
      </c>
      <c r="E107" s="183">
        <v>5000</v>
      </c>
      <c r="F107" s="183">
        <v>5000</v>
      </c>
      <c r="G107" s="183">
        <v>5000</v>
      </c>
    </row>
    <row r="108" spans="1:7" x14ac:dyDescent="0.25">
      <c r="A108" s="192">
        <v>3</v>
      </c>
      <c r="B108" s="114" t="s">
        <v>182</v>
      </c>
      <c r="C108" s="249"/>
      <c r="D108" s="184"/>
      <c r="E108" s="184"/>
      <c r="F108" s="184"/>
      <c r="G108" s="184"/>
    </row>
    <row r="109" spans="1:7" x14ac:dyDescent="0.25">
      <c r="A109" s="192">
        <v>11</v>
      </c>
      <c r="B109" s="114" t="s">
        <v>46</v>
      </c>
      <c r="C109" s="249"/>
      <c r="D109" s="184">
        <v>5000</v>
      </c>
      <c r="E109" s="184">
        <v>5000</v>
      </c>
      <c r="F109" s="184">
        <v>5000</v>
      </c>
      <c r="G109" s="184">
        <v>5000</v>
      </c>
    </row>
    <row r="110" spans="1:7" x14ac:dyDescent="0.25">
      <c r="A110" s="192">
        <v>32</v>
      </c>
      <c r="B110" s="114" t="s">
        <v>16</v>
      </c>
      <c r="C110" s="249"/>
      <c r="D110" s="184">
        <v>5000</v>
      </c>
      <c r="E110" s="184">
        <v>5000</v>
      </c>
      <c r="F110" s="184">
        <v>5000</v>
      </c>
      <c r="G110" s="184">
        <v>5000</v>
      </c>
    </row>
    <row r="111" spans="1:7" x14ac:dyDescent="0.25">
      <c r="A111" s="192">
        <v>3239</v>
      </c>
      <c r="B111" s="114" t="s">
        <v>103</v>
      </c>
      <c r="C111" s="249"/>
      <c r="D111" s="184">
        <v>5000</v>
      </c>
      <c r="E111" s="184">
        <v>5000</v>
      </c>
      <c r="F111" s="184">
        <v>5000</v>
      </c>
      <c r="G111" s="184">
        <v>5000</v>
      </c>
    </row>
    <row r="112" spans="1:7" x14ac:dyDescent="0.25">
      <c r="A112" s="217" t="s">
        <v>183</v>
      </c>
      <c r="B112" s="185" t="s">
        <v>184</v>
      </c>
      <c r="C112" s="274">
        <f>C115+C121+C123</f>
        <v>1324091.67</v>
      </c>
      <c r="D112" s="186">
        <f>D115+D121+D123</f>
        <v>623131</v>
      </c>
      <c r="E112" s="186"/>
      <c r="F112" s="186"/>
      <c r="G112" s="186"/>
    </row>
    <row r="113" spans="1:7" x14ac:dyDescent="0.25">
      <c r="A113" s="218">
        <v>17</v>
      </c>
      <c r="B113" s="187" t="s">
        <v>146</v>
      </c>
      <c r="C113" s="275">
        <v>1324091.67</v>
      </c>
      <c r="D113" s="188"/>
      <c r="E113" s="188"/>
      <c r="F113" s="188"/>
      <c r="G113" s="188"/>
    </row>
    <row r="114" spans="1:7" x14ac:dyDescent="0.25">
      <c r="A114" s="218">
        <v>11</v>
      </c>
      <c r="B114" s="187" t="s">
        <v>46</v>
      </c>
      <c r="C114" s="275"/>
      <c r="D114" s="188">
        <v>461576</v>
      </c>
      <c r="E114" s="188"/>
      <c r="F114" s="188"/>
      <c r="G114" s="188"/>
    </row>
    <row r="115" spans="1:7" x14ac:dyDescent="0.25">
      <c r="A115" s="218">
        <v>32</v>
      </c>
      <c r="B115" s="187" t="s">
        <v>16</v>
      </c>
      <c r="C115" s="275">
        <f>C116+C117+C118+C119+C120</f>
        <v>212720.49</v>
      </c>
      <c r="D115" s="188">
        <f>D117+D119+D120</f>
        <v>186881</v>
      </c>
      <c r="E115" s="188"/>
      <c r="F115" s="188"/>
      <c r="G115" s="188"/>
    </row>
    <row r="116" spans="1:7" ht="30" x14ac:dyDescent="0.25">
      <c r="A116" s="219">
        <v>3232</v>
      </c>
      <c r="B116" s="187" t="s">
        <v>96</v>
      </c>
      <c r="C116" s="276">
        <v>0</v>
      </c>
      <c r="D116" s="188">
        <v>0</v>
      </c>
      <c r="E116" s="188"/>
      <c r="F116" s="188"/>
      <c r="G116" s="188"/>
    </row>
    <row r="117" spans="1:7" x14ac:dyDescent="0.25">
      <c r="A117" s="218">
        <v>3237</v>
      </c>
      <c r="B117" s="187" t="s">
        <v>101</v>
      </c>
      <c r="C117" s="275">
        <v>130097.18</v>
      </c>
      <c r="D117" s="188">
        <v>113688</v>
      </c>
      <c r="E117" s="188"/>
      <c r="F117" s="188"/>
      <c r="G117" s="188"/>
    </row>
    <row r="118" spans="1:7" x14ac:dyDescent="0.25">
      <c r="A118" s="218">
        <v>3239</v>
      </c>
      <c r="B118" s="187" t="s">
        <v>103</v>
      </c>
      <c r="C118" s="275">
        <v>2440</v>
      </c>
      <c r="D118" s="188"/>
      <c r="E118" s="188"/>
      <c r="F118" s="188"/>
      <c r="G118" s="188"/>
    </row>
    <row r="119" spans="1:7" x14ac:dyDescent="0.25">
      <c r="A119" s="218">
        <v>3238</v>
      </c>
      <c r="B119" s="187" t="s">
        <v>102</v>
      </c>
      <c r="C119" s="275">
        <v>80183.31</v>
      </c>
      <c r="D119" s="188">
        <v>65193</v>
      </c>
      <c r="E119" s="188"/>
      <c r="F119" s="188"/>
      <c r="G119" s="188"/>
    </row>
    <row r="120" spans="1:7" x14ac:dyDescent="0.25">
      <c r="A120" s="218">
        <v>3295</v>
      </c>
      <c r="B120" s="187" t="s">
        <v>108</v>
      </c>
      <c r="C120" s="275">
        <v>0</v>
      </c>
      <c r="D120" s="188">
        <v>8000</v>
      </c>
      <c r="E120" s="188"/>
      <c r="F120" s="188"/>
      <c r="G120" s="188"/>
    </row>
    <row r="121" spans="1:7" ht="30" x14ac:dyDescent="0.25">
      <c r="A121" s="218">
        <v>41</v>
      </c>
      <c r="B121" s="187" t="s">
        <v>10</v>
      </c>
      <c r="C121" s="275">
        <v>45435.17</v>
      </c>
      <c r="D121" s="188">
        <v>208000</v>
      </c>
      <c r="E121" s="188"/>
      <c r="F121" s="188"/>
      <c r="G121" s="188"/>
    </row>
    <row r="122" spans="1:7" x14ac:dyDescent="0.25">
      <c r="A122" s="218">
        <v>4124</v>
      </c>
      <c r="B122" s="187" t="s">
        <v>115</v>
      </c>
      <c r="C122" s="275">
        <v>45435.17</v>
      </c>
      <c r="D122" s="188">
        <v>208000</v>
      </c>
      <c r="E122" s="188"/>
      <c r="F122" s="188"/>
      <c r="G122" s="188"/>
    </row>
    <row r="123" spans="1:7" ht="30" x14ac:dyDescent="0.25">
      <c r="A123" s="218">
        <v>42</v>
      </c>
      <c r="B123" s="187" t="s">
        <v>147</v>
      </c>
      <c r="C123" s="275">
        <f>C124+C125+C126+C127</f>
        <v>1065936.01</v>
      </c>
      <c r="D123" s="188">
        <f>D124+D125+D127</f>
        <v>228250</v>
      </c>
      <c r="E123" s="188"/>
      <c r="F123" s="188"/>
      <c r="G123" s="188"/>
    </row>
    <row r="124" spans="1:7" x14ac:dyDescent="0.25">
      <c r="A124" s="218">
        <v>4221</v>
      </c>
      <c r="B124" s="187" t="s">
        <v>156</v>
      </c>
      <c r="C124" s="275">
        <v>1039423.54</v>
      </c>
      <c r="D124" s="188">
        <v>203250</v>
      </c>
      <c r="E124" s="188"/>
      <c r="F124" s="188"/>
      <c r="G124" s="188"/>
    </row>
    <row r="125" spans="1:7" x14ac:dyDescent="0.25">
      <c r="A125" s="218">
        <v>4226</v>
      </c>
      <c r="B125" s="187" t="s">
        <v>119</v>
      </c>
      <c r="C125" s="275">
        <v>0</v>
      </c>
      <c r="D125" s="188">
        <v>5000</v>
      </c>
      <c r="E125" s="188"/>
      <c r="F125" s="188"/>
      <c r="G125" s="188"/>
    </row>
    <row r="126" spans="1:7" ht="30" x14ac:dyDescent="0.25">
      <c r="A126" s="219">
        <v>4243</v>
      </c>
      <c r="B126" s="187" t="s">
        <v>122</v>
      </c>
      <c r="C126" s="276">
        <v>1305</v>
      </c>
      <c r="D126" s="188"/>
      <c r="E126" s="188"/>
      <c r="F126" s="188"/>
      <c r="G126" s="188"/>
    </row>
    <row r="127" spans="1:7" x14ac:dyDescent="0.25">
      <c r="A127" s="218">
        <v>4263</v>
      </c>
      <c r="B127" s="187" t="s">
        <v>124</v>
      </c>
      <c r="C127" s="275">
        <v>25207.47</v>
      </c>
      <c r="D127" s="188">
        <v>20000</v>
      </c>
      <c r="E127" s="188"/>
      <c r="F127" s="188"/>
      <c r="G127" s="188"/>
    </row>
    <row r="128" spans="1:7" x14ac:dyDescent="0.25">
      <c r="A128" s="255" t="s">
        <v>186</v>
      </c>
      <c r="B128" s="256" t="s">
        <v>187</v>
      </c>
      <c r="C128" s="273">
        <v>6431.88</v>
      </c>
      <c r="D128" s="257"/>
      <c r="E128" s="258">
        <v>2525</v>
      </c>
      <c r="F128" s="258">
        <v>2525</v>
      </c>
      <c r="G128" s="258">
        <v>2525</v>
      </c>
    </row>
    <row r="129" spans="1:7" x14ac:dyDescent="0.25">
      <c r="A129" s="251">
        <v>17</v>
      </c>
      <c r="B129" s="252" t="s">
        <v>146</v>
      </c>
      <c r="C129" s="272"/>
      <c r="D129" s="253"/>
      <c r="E129" s="254"/>
      <c r="F129" s="254"/>
      <c r="G129" s="254"/>
    </row>
    <row r="130" spans="1:7" x14ac:dyDescent="0.25">
      <c r="A130" s="251">
        <v>11</v>
      </c>
      <c r="B130" s="252" t="s">
        <v>46</v>
      </c>
      <c r="C130" s="272">
        <v>6431.88</v>
      </c>
      <c r="D130" s="253"/>
      <c r="E130" s="254">
        <v>2525</v>
      </c>
      <c r="F130" s="254">
        <v>2525</v>
      </c>
      <c r="G130" s="254">
        <v>2525</v>
      </c>
    </row>
    <row r="131" spans="1:7" x14ac:dyDescent="0.25">
      <c r="A131" s="251">
        <v>32</v>
      </c>
      <c r="B131" s="252" t="s">
        <v>16</v>
      </c>
      <c r="C131" s="272">
        <f>C132+C133</f>
        <v>6431.88</v>
      </c>
      <c r="D131" s="253"/>
      <c r="E131" s="254">
        <v>2525</v>
      </c>
      <c r="F131" s="254">
        <v>2525</v>
      </c>
      <c r="G131" s="254">
        <v>2525</v>
      </c>
    </row>
    <row r="132" spans="1:7" ht="30" x14ac:dyDescent="0.25">
      <c r="A132" s="251">
        <v>3221</v>
      </c>
      <c r="B132" s="259" t="s">
        <v>89</v>
      </c>
      <c r="C132" s="272">
        <v>5933.13</v>
      </c>
      <c r="D132" s="253"/>
      <c r="E132" s="254"/>
      <c r="F132" s="254"/>
      <c r="G132" s="254"/>
    </row>
    <row r="133" spans="1:7" x14ac:dyDescent="0.25">
      <c r="A133" s="251">
        <v>3239</v>
      </c>
      <c r="B133" s="259" t="s">
        <v>103</v>
      </c>
      <c r="C133" s="272">
        <v>498.75</v>
      </c>
      <c r="D133" s="253"/>
      <c r="E133" s="254">
        <v>2525</v>
      </c>
      <c r="F133" s="254">
        <v>2525</v>
      </c>
      <c r="G133" s="254">
        <v>2525</v>
      </c>
    </row>
    <row r="134" spans="1:7" x14ac:dyDescent="0.25">
      <c r="A134" s="195" t="s">
        <v>188</v>
      </c>
      <c r="B134" s="265" t="s">
        <v>189</v>
      </c>
      <c r="C134" s="266"/>
      <c r="D134" s="267"/>
      <c r="E134" s="268">
        <v>2500</v>
      </c>
      <c r="F134" s="268">
        <v>2500</v>
      </c>
      <c r="G134" s="268">
        <v>2500</v>
      </c>
    </row>
    <row r="135" spans="1:7" x14ac:dyDescent="0.25">
      <c r="A135" s="196">
        <v>17</v>
      </c>
      <c r="B135" s="260" t="s">
        <v>146</v>
      </c>
      <c r="C135" s="261"/>
      <c r="D135" s="262"/>
      <c r="E135" s="263"/>
      <c r="F135" s="263"/>
      <c r="G135" s="263"/>
    </row>
    <row r="136" spans="1:7" x14ac:dyDescent="0.25">
      <c r="A136" s="196">
        <v>11</v>
      </c>
      <c r="B136" s="264" t="s">
        <v>46</v>
      </c>
      <c r="C136" s="226"/>
      <c r="D136" s="262"/>
      <c r="E136" s="263">
        <v>2500</v>
      </c>
      <c r="F136" s="263">
        <v>2500</v>
      </c>
      <c r="G136" s="263">
        <v>2500</v>
      </c>
    </row>
    <row r="137" spans="1:7" x14ac:dyDescent="0.25">
      <c r="A137" s="196">
        <v>32</v>
      </c>
      <c r="B137" s="264" t="s">
        <v>16</v>
      </c>
      <c r="C137" s="226"/>
      <c r="D137" s="262"/>
      <c r="E137" s="263">
        <v>2500</v>
      </c>
      <c r="F137" s="263">
        <v>2500</v>
      </c>
      <c r="G137" s="263">
        <v>2500</v>
      </c>
    </row>
    <row r="138" spans="1:7" x14ac:dyDescent="0.25">
      <c r="A138" s="196">
        <v>3237</v>
      </c>
      <c r="B138" s="264" t="s">
        <v>101</v>
      </c>
      <c r="C138" s="226"/>
      <c r="D138" s="262"/>
      <c r="E138" s="263">
        <v>1000</v>
      </c>
      <c r="F138" s="263">
        <v>1000</v>
      </c>
      <c r="G138" s="263">
        <v>1000</v>
      </c>
    </row>
    <row r="139" spans="1:7" x14ac:dyDescent="0.25">
      <c r="A139" s="196">
        <v>3239</v>
      </c>
      <c r="B139" s="264" t="s">
        <v>103</v>
      </c>
      <c r="C139" s="226"/>
      <c r="D139" s="262"/>
      <c r="E139" s="263">
        <v>1500</v>
      </c>
      <c r="F139" s="263">
        <v>1500</v>
      </c>
      <c r="G139" s="263">
        <v>15000</v>
      </c>
    </row>
    <row r="140" spans="1:7" x14ac:dyDescent="0.25">
      <c r="A140" s="195" t="s">
        <v>190</v>
      </c>
      <c r="B140" s="269" t="s">
        <v>191</v>
      </c>
      <c r="C140" s="270"/>
      <c r="D140" s="267"/>
      <c r="E140" s="268">
        <v>4200</v>
      </c>
      <c r="F140" s="268">
        <v>4200</v>
      </c>
      <c r="G140" s="268">
        <v>4200</v>
      </c>
    </row>
    <row r="141" spans="1:7" x14ac:dyDescent="0.25">
      <c r="A141" s="196">
        <v>11</v>
      </c>
      <c r="B141" s="264" t="s">
        <v>46</v>
      </c>
      <c r="C141" s="226"/>
      <c r="D141" s="262"/>
      <c r="E141" s="263">
        <v>4200</v>
      </c>
      <c r="F141" s="263">
        <v>4200</v>
      </c>
      <c r="G141" s="263">
        <v>4200</v>
      </c>
    </row>
    <row r="142" spans="1:7" x14ac:dyDescent="0.25">
      <c r="A142" s="196">
        <v>32</v>
      </c>
      <c r="B142" s="264" t="s">
        <v>16</v>
      </c>
      <c r="C142" s="226"/>
      <c r="D142" s="262"/>
      <c r="E142" s="263">
        <v>4200</v>
      </c>
      <c r="F142" s="263">
        <v>4200</v>
      </c>
      <c r="G142" s="263">
        <v>4200</v>
      </c>
    </row>
    <row r="143" spans="1:7" x14ac:dyDescent="0.25">
      <c r="A143" s="196">
        <v>3233</v>
      </c>
      <c r="B143" s="264" t="s">
        <v>97</v>
      </c>
      <c r="C143" s="226"/>
      <c r="D143" s="262"/>
      <c r="E143" s="263">
        <v>600</v>
      </c>
      <c r="F143" s="263">
        <v>600</v>
      </c>
      <c r="G143" s="263">
        <v>600</v>
      </c>
    </row>
    <row r="144" spans="1:7" x14ac:dyDescent="0.25">
      <c r="A144" s="196">
        <v>3237</v>
      </c>
      <c r="B144" s="264" t="s">
        <v>101</v>
      </c>
      <c r="C144" s="226"/>
      <c r="D144" s="262"/>
      <c r="E144" s="263">
        <v>1600</v>
      </c>
      <c r="F144" s="263">
        <v>1600</v>
      </c>
      <c r="G144" s="263">
        <v>1600</v>
      </c>
    </row>
    <row r="145" spans="1:7" x14ac:dyDescent="0.25">
      <c r="A145" s="196">
        <v>3239</v>
      </c>
      <c r="B145" s="264" t="s">
        <v>103</v>
      </c>
      <c r="C145" s="226"/>
      <c r="D145" s="262"/>
      <c r="E145" s="263">
        <v>2000</v>
      </c>
      <c r="F145" s="263">
        <v>2000</v>
      </c>
      <c r="G145" s="263">
        <v>2000</v>
      </c>
    </row>
    <row r="146" spans="1:7" x14ac:dyDescent="0.25">
      <c r="A146" s="195" t="s">
        <v>192</v>
      </c>
      <c r="B146" s="269" t="s">
        <v>193</v>
      </c>
      <c r="C146" s="270"/>
      <c r="D146" s="267"/>
      <c r="E146" s="268">
        <v>3000</v>
      </c>
      <c r="F146" s="268">
        <v>3000</v>
      </c>
      <c r="G146" s="268">
        <v>3000</v>
      </c>
    </row>
    <row r="147" spans="1:7" x14ac:dyDescent="0.25">
      <c r="A147" s="196">
        <v>11</v>
      </c>
      <c r="B147" s="264" t="s">
        <v>46</v>
      </c>
      <c r="C147" s="226"/>
      <c r="D147" s="262"/>
      <c r="E147" s="263">
        <v>3000</v>
      </c>
      <c r="F147" s="263">
        <v>3000</v>
      </c>
      <c r="G147" s="263">
        <v>3000</v>
      </c>
    </row>
    <row r="148" spans="1:7" x14ac:dyDescent="0.25">
      <c r="A148" s="196">
        <v>32</v>
      </c>
      <c r="B148" s="264" t="s">
        <v>16</v>
      </c>
      <c r="C148" s="226"/>
      <c r="D148" s="262"/>
      <c r="E148" s="263">
        <v>3000</v>
      </c>
      <c r="F148" s="263">
        <v>3000</v>
      </c>
      <c r="G148" s="263">
        <v>3000</v>
      </c>
    </row>
    <row r="149" spans="1:7" x14ac:dyDescent="0.25">
      <c r="A149" s="196">
        <v>3233</v>
      </c>
      <c r="B149" s="264" t="s">
        <v>97</v>
      </c>
      <c r="C149" s="226"/>
      <c r="D149" s="262"/>
      <c r="E149" s="263">
        <v>400</v>
      </c>
      <c r="F149" s="263">
        <v>400</v>
      </c>
      <c r="G149" s="263">
        <v>400</v>
      </c>
    </row>
    <row r="150" spans="1:7" x14ac:dyDescent="0.25">
      <c r="A150" s="196">
        <v>3237</v>
      </c>
      <c r="B150" s="264" t="s">
        <v>101</v>
      </c>
      <c r="C150" s="226"/>
      <c r="D150" s="262"/>
      <c r="E150" s="263">
        <v>2200</v>
      </c>
      <c r="F150" s="263">
        <v>2200</v>
      </c>
      <c r="G150" s="263">
        <v>2200</v>
      </c>
    </row>
    <row r="151" spans="1:7" x14ac:dyDescent="0.25">
      <c r="A151" s="196">
        <v>3299</v>
      </c>
      <c r="B151" s="264" t="s">
        <v>104</v>
      </c>
      <c r="C151" s="226"/>
      <c r="D151" s="262"/>
      <c r="E151" s="263">
        <v>400</v>
      </c>
      <c r="F151" s="263">
        <v>400</v>
      </c>
      <c r="G151" s="263">
        <v>400</v>
      </c>
    </row>
    <row r="152" spans="1:7" ht="30" x14ac:dyDescent="0.25">
      <c r="A152" s="195" t="s">
        <v>194</v>
      </c>
      <c r="B152" s="269" t="s">
        <v>195</v>
      </c>
      <c r="C152" s="270"/>
      <c r="D152" s="267"/>
      <c r="E152" s="268">
        <v>162500</v>
      </c>
      <c r="F152" s="268">
        <v>162500</v>
      </c>
      <c r="G152" s="268">
        <v>162500</v>
      </c>
    </row>
    <row r="153" spans="1:7" x14ac:dyDescent="0.25">
      <c r="A153" s="196">
        <v>11</v>
      </c>
      <c r="B153" s="264" t="s">
        <v>46</v>
      </c>
      <c r="C153" s="226"/>
      <c r="D153" s="262"/>
      <c r="E153" s="263">
        <v>162500</v>
      </c>
      <c r="F153" s="263">
        <v>162500</v>
      </c>
      <c r="G153" s="263">
        <v>162500</v>
      </c>
    </row>
    <row r="154" spans="1:7" x14ac:dyDescent="0.25">
      <c r="A154" s="196">
        <v>32</v>
      </c>
      <c r="B154" s="264" t="s">
        <v>16</v>
      </c>
      <c r="C154" s="226"/>
      <c r="D154" s="262"/>
      <c r="E154" s="263">
        <v>162500</v>
      </c>
      <c r="F154" s="263">
        <v>162500</v>
      </c>
      <c r="G154" s="263">
        <v>162500</v>
      </c>
    </row>
    <row r="155" spans="1:7" x14ac:dyDescent="0.25">
      <c r="A155" s="196">
        <v>3238</v>
      </c>
      <c r="B155" s="264" t="s">
        <v>102</v>
      </c>
      <c r="C155" s="226"/>
      <c r="D155" s="262"/>
      <c r="E155" s="263">
        <v>162500</v>
      </c>
      <c r="F155" s="263">
        <v>162500</v>
      </c>
      <c r="G155" s="263">
        <v>162500</v>
      </c>
    </row>
    <row r="156" spans="1:7" x14ac:dyDescent="0.25">
      <c r="A156" s="278" t="s">
        <v>185</v>
      </c>
      <c r="B156" s="278"/>
      <c r="C156" s="279">
        <f>C7+C33+C40+C85+C112+C128</f>
        <v>1371153.2099999997</v>
      </c>
      <c r="D156" s="283">
        <f>D7+D13+D18+D25+D33+D40+D70+D77+D85+D93+D101+D107+D112</f>
        <v>746931</v>
      </c>
      <c r="E156" s="83">
        <f>E152+E146+E140+E134+E128+E107+E101+E93+E77+E70+E57+E40+E25+E18+E13+E7</f>
        <v>310195</v>
      </c>
      <c r="F156" s="189">
        <v>310195</v>
      </c>
      <c r="G156" s="83">
        <v>310195</v>
      </c>
    </row>
    <row r="157" spans="1:7" x14ac:dyDescent="0.25">
      <c r="A157" s="280"/>
      <c r="B157" s="282"/>
      <c r="C157" s="281"/>
      <c r="D157" s="100"/>
      <c r="E157" s="72"/>
      <c r="F157" s="102"/>
      <c r="G157" s="102"/>
    </row>
  </sheetData>
  <mergeCells count="1">
    <mergeCell ref="A2:G2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financiranja-ekonomska'!Print_Area</vt:lpstr>
      <vt:lpstr>' Račun financiranja-izvori'!Print_Area</vt:lpstr>
      <vt:lpstr>' Račun prihoda i rashoda-ekonom'!Print_Area</vt:lpstr>
      <vt:lpstr>' Račun prihoda i rashoda-izvori'!Print_Area</vt:lpstr>
      <vt:lpstr>' Račun rashoda-funkcija'!Print_Area</vt:lpstr>
      <vt:lpstr>'POSEBNI DIO'!Print_Area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Hrvatski športski muzej Croatian Sports Museum</cp:lastModifiedBy>
  <cp:lastPrinted>2025-10-20T10:19:56Z</cp:lastPrinted>
  <dcterms:created xsi:type="dcterms:W3CDTF">2022-08-12T12:51:27Z</dcterms:created>
  <dcterms:modified xsi:type="dcterms:W3CDTF">2025-10-20T10:23:51Z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